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2056" windowHeight="8496" tabRatio="11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25" i="1" l="1"/>
  <c r="D25" i="1"/>
  <c r="F25" i="1"/>
  <c r="H25" i="1"/>
  <c r="J25" i="1"/>
  <c r="L25" i="1"/>
  <c r="N25" i="1"/>
  <c r="P25" i="1"/>
  <c r="R25" i="1"/>
  <c r="T25" i="1"/>
  <c r="B25" i="1"/>
  <c r="M3" i="1"/>
  <c r="U5" i="1"/>
  <c r="K5" i="1"/>
  <c r="I4" i="1"/>
  <c r="G3" i="1"/>
  <c r="E5" i="1"/>
  <c r="U4" i="1"/>
  <c r="U6" i="1"/>
  <c r="U8" i="1"/>
  <c r="U10" i="1"/>
  <c r="U12" i="1"/>
  <c r="U14" i="1"/>
  <c r="U16" i="1"/>
  <c r="U18" i="1"/>
  <c r="U20" i="1"/>
  <c r="U22" i="1"/>
  <c r="U2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" i="1"/>
  <c r="S25" i="1" s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" i="1"/>
  <c r="Q25" i="1" s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" i="1"/>
  <c r="O25" i="1" s="1"/>
  <c r="M4" i="1"/>
  <c r="M5" i="1"/>
  <c r="M6" i="1"/>
  <c r="M8" i="1"/>
  <c r="M9" i="1"/>
  <c r="M10" i="1"/>
  <c r="M12" i="1"/>
  <c r="M13" i="1"/>
  <c r="M14" i="1"/>
  <c r="M16" i="1"/>
  <c r="M17" i="1"/>
  <c r="M18" i="1"/>
  <c r="M19" i="1"/>
  <c r="M20" i="1"/>
  <c r="M21" i="1"/>
  <c r="M22" i="1"/>
  <c r="M23" i="1"/>
  <c r="M2" i="1"/>
  <c r="K2" i="1"/>
  <c r="G10" i="1"/>
  <c r="G14" i="1"/>
  <c r="G18" i="1"/>
  <c r="G22" i="1"/>
  <c r="U23" i="1" l="1"/>
  <c r="U19" i="1"/>
  <c r="U15" i="1"/>
  <c r="U11" i="1"/>
  <c r="U7" i="1"/>
  <c r="U3" i="1"/>
  <c r="U25" i="1" s="1"/>
  <c r="U21" i="1"/>
  <c r="U17" i="1"/>
  <c r="U13" i="1"/>
  <c r="U9" i="1"/>
  <c r="M15" i="1"/>
  <c r="M11" i="1"/>
  <c r="M25" i="1" s="1"/>
  <c r="M7" i="1"/>
  <c r="K23" i="1"/>
  <c r="K19" i="1"/>
  <c r="K15" i="1"/>
  <c r="K11" i="1"/>
  <c r="K7" i="1"/>
  <c r="K3" i="1"/>
  <c r="K20" i="1"/>
  <c r="K16" i="1"/>
  <c r="K12" i="1"/>
  <c r="K8" i="1"/>
  <c r="K4" i="1"/>
  <c r="K25" i="1" s="1"/>
  <c r="K22" i="1"/>
  <c r="K18" i="1"/>
  <c r="K14" i="1"/>
  <c r="K10" i="1"/>
  <c r="K6" i="1"/>
  <c r="K21" i="1"/>
  <c r="K17" i="1"/>
  <c r="K13" i="1"/>
  <c r="K9" i="1"/>
  <c r="I19" i="1"/>
  <c r="I11" i="1"/>
  <c r="I7" i="1"/>
  <c r="I3" i="1"/>
  <c r="I22" i="1"/>
  <c r="I18" i="1"/>
  <c r="I14" i="1"/>
  <c r="I10" i="1"/>
  <c r="I6" i="1"/>
  <c r="I9" i="1"/>
  <c r="I23" i="1"/>
  <c r="I15" i="1"/>
  <c r="I21" i="1"/>
  <c r="I17" i="1"/>
  <c r="I13" i="1"/>
  <c r="I5" i="1"/>
  <c r="I2" i="1"/>
  <c r="I25" i="1" s="1"/>
  <c r="I20" i="1"/>
  <c r="I16" i="1"/>
  <c r="I12" i="1"/>
  <c r="I8" i="1"/>
  <c r="G21" i="1"/>
  <c r="G17" i="1"/>
  <c r="G13" i="1"/>
  <c r="G9" i="1"/>
  <c r="G5" i="1"/>
  <c r="G6" i="1"/>
  <c r="G2" i="1"/>
  <c r="G20" i="1"/>
  <c r="G16" i="1"/>
  <c r="G12" i="1"/>
  <c r="G8" i="1"/>
  <c r="G4" i="1"/>
  <c r="G23" i="1"/>
  <c r="G19" i="1"/>
  <c r="G15" i="1"/>
  <c r="G11" i="1"/>
  <c r="G7" i="1"/>
  <c r="E2" i="1"/>
  <c r="E20" i="1"/>
  <c r="E16" i="1"/>
  <c r="E12" i="1"/>
  <c r="E8" i="1"/>
  <c r="E4" i="1"/>
  <c r="E11" i="1"/>
  <c r="E21" i="1"/>
  <c r="E17" i="1"/>
  <c r="E13" i="1"/>
  <c r="E9" i="1"/>
  <c r="E23" i="1"/>
  <c r="E19" i="1"/>
  <c r="V19" i="1" s="1"/>
  <c r="E15" i="1"/>
  <c r="E7" i="1"/>
  <c r="E3" i="1"/>
  <c r="E22" i="1"/>
  <c r="E18" i="1"/>
  <c r="E14" i="1"/>
  <c r="E10" i="1"/>
  <c r="E6" i="1"/>
  <c r="C12" i="1"/>
  <c r="C5" i="1"/>
  <c r="C9" i="1"/>
  <c r="C13" i="1"/>
  <c r="C17" i="1"/>
  <c r="C21" i="1"/>
  <c r="C6" i="1"/>
  <c r="C10" i="1"/>
  <c r="C18" i="1"/>
  <c r="C22" i="1"/>
  <c r="C4" i="1"/>
  <c r="C16" i="1"/>
  <c r="C14" i="1"/>
  <c r="C3" i="1"/>
  <c r="C7" i="1"/>
  <c r="C11" i="1"/>
  <c r="C15" i="1"/>
  <c r="C19" i="1"/>
  <c r="C23" i="1"/>
  <c r="C8" i="1"/>
  <c r="C20" i="1"/>
  <c r="C2" i="1"/>
  <c r="T24" i="1"/>
  <c r="S24" i="1"/>
  <c r="Q24" i="1"/>
  <c r="O24" i="1"/>
  <c r="I24" i="1"/>
  <c r="V4" i="1" l="1"/>
  <c r="G25" i="1"/>
  <c r="K24" i="1"/>
  <c r="U24" i="1"/>
  <c r="E25" i="1"/>
  <c r="V20" i="1"/>
  <c r="V5" i="1"/>
  <c r="V9" i="1"/>
  <c r="V11" i="1"/>
  <c r="V10" i="1"/>
  <c r="V22" i="1"/>
  <c r="V16" i="1"/>
  <c r="V14" i="1"/>
  <c r="M24" i="1"/>
  <c r="E24" i="1"/>
  <c r="V12" i="1"/>
  <c r="V23" i="1"/>
  <c r="V15" i="1"/>
  <c r="V3" i="1"/>
  <c r="V18" i="1"/>
  <c r="V17" i="1"/>
  <c r="V2" i="1"/>
  <c r="V7" i="1"/>
  <c r="V21" i="1"/>
  <c r="G24" i="1"/>
  <c r="V8" i="1"/>
  <c r="V6" i="1"/>
  <c r="V13" i="1"/>
  <c r="R24" i="1"/>
  <c r="P24" i="1"/>
  <c r="N24" i="1"/>
  <c r="L24" i="1"/>
  <c r="J24" i="1"/>
  <c r="C24" i="1"/>
  <c r="H24" i="1"/>
  <c r="F24" i="1"/>
  <c r="D24" i="1"/>
  <c r="B24" i="1"/>
  <c r="V25" i="1" l="1"/>
  <c r="V24" i="1"/>
</calcChain>
</file>

<file path=xl/sharedStrings.xml><?xml version="1.0" encoding="utf-8"?>
<sst xmlns="http://schemas.openxmlformats.org/spreadsheetml/2006/main" count="46" uniqueCount="37">
  <si>
    <t>Australia</t>
  </si>
  <si>
    <t>Austria</t>
  </si>
  <si>
    <t>Belgium</t>
  </si>
  <si>
    <t>Canada</t>
  </si>
  <si>
    <t>Denmark</t>
  </si>
  <si>
    <t>Finland</t>
  </si>
  <si>
    <t>France</t>
  </si>
  <si>
    <t>Germany</t>
  </si>
  <si>
    <t>Greece</t>
  </si>
  <si>
    <t>Ireland</t>
  </si>
  <si>
    <t>Italy</t>
  </si>
  <si>
    <t>Japan</t>
  </si>
  <si>
    <t>Netherlands</t>
  </si>
  <si>
    <t>New Zealand</t>
  </si>
  <si>
    <t>Norway</t>
  </si>
  <si>
    <t>Portugal</t>
  </si>
  <si>
    <t>Spain</t>
  </si>
  <si>
    <t>Sweden</t>
  </si>
  <si>
    <t>Switzerland</t>
  </si>
  <si>
    <t>Turkey</t>
  </si>
  <si>
    <t>UK</t>
  </si>
  <si>
    <t>United States</t>
  </si>
  <si>
    <t>COUNTRY</t>
  </si>
  <si>
    <t>OIL IMPORT DEPEND %</t>
  </si>
  <si>
    <t>PETROL TRANSPORT FUEL %</t>
  </si>
  <si>
    <t>NAT GAS IMPORT DEPEND %</t>
  </si>
  <si>
    <t>ELEC RETAIL PRICE c/kWh</t>
  </si>
  <si>
    <t>GASOL PRICE $/L</t>
  </si>
  <si>
    <t>ROAD FUEL INTENS gpm</t>
  </si>
  <si>
    <t>ENERG INTENS tBTU/US$ GDP</t>
  </si>
  <si>
    <t>ELEC USE kWh/cap</t>
  </si>
  <si>
    <t>Mean</t>
  </si>
  <si>
    <t>Standard deviation</t>
  </si>
  <si>
    <t>z score</t>
  </si>
  <si>
    <r>
      <t>SO</t>
    </r>
    <r>
      <rPr>
        <b/>
        <vertAlign val="subscript"/>
        <sz val="11"/>
        <color theme="1"/>
        <rFont val="Arial"/>
        <family val="2"/>
        <charset val="161"/>
      </rPr>
      <t>2</t>
    </r>
    <r>
      <rPr>
        <b/>
        <sz val="11"/>
        <color theme="1"/>
        <rFont val="Arial"/>
        <family val="2"/>
        <charset val="161"/>
      </rPr>
      <t xml:space="preserve"> EMISS mill tons</t>
    </r>
  </si>
  <si>
    <r>
      <t>CO</t>
    </r>
    <r>
      <rPr>
        <b/>
        <vertAlign val="subscript"/>
        <sz val="11"/>
        <color theme="1"/>
        <rFont val="Arial"/>
        <family val="2"/>
        <charset val="161"/>
      </rPr>
      <t>2</t>
    </r>
    <r>
      <rPr>
        <b/>
        <sz val="11"/>
        <color theme="1"/>
        <rFont val="Arial"/>
        <family val="2"/>
        <charset val="161"/>
      </rPr>
      <t xml:space="preserve"> EMISS mill tons</t>
    </r>
  </si>
  <si>
    <t>Sum of z scores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</si>
</sst>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"/>
  </numFmts>
  <fonts count="6" x14ac:knownFonts="1">
    <font>
      <sz val="11"/>
      <color theme="1"/>
      <name val="Arial"/>
      <family val="2"/>
    </font>
    <font>
      <b/>
      <sz val="11"/>
      <color theme="1"/>
      <name val="Arial"/>
      <family val="2"/>
      <charset val="161"/>
    </font>
    <font>
      <sz val="11"/>
      <color theme="1"/>
      <name val="Arial"/>
      <family val="2"/>
      <charset val="161"/>
    </font>
    <font>
      <b/>
      <vertAlign val="subscript"/>
      <sz val="11"/>
      <color theme="1"/>
      <name val="Arial"/>
      <family val="2"/>
      <charset val="161"/>
    </font>
    <font>
      <b/>
      <sz val="11"/>
      <color rgb="FFFF0000"/>
      <name val="Arial"/>
      <family val="2"/>
      <charset val="161"/>
    </font>
    <font>
      <sz val="11"/>
      <color rgb="FFFF0000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left" vertical="center"/>
    </xf>
    <xf numFmtId="2" fontId="5" fillId="0" borderId="1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left" vertical="center"/>
    </xf>
    <xf numFmtId="2" fontId="1" fillId="2" borderId="4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tabSelected="1" zoomScale="113" zoomScaleNormal="113" workbookViewId="0">
      <pane xSplit="1" ySplit="1" topLeftCell="M2" activePane="bottomRight" state="frozen"/>
      <selection pane="topRight" activeCell="B1" sqref="B1"/>
      <selection pane="bottomLeft" activeCell="A2" sqref="A2"/>
      <selection pane="bottomRight" activeCell="V25" sqref="V25"/>
    </sheetView>
  </sheetViews>
  <sheetFormatPr defaultRowHeight="13.8" x14ac:dyDescent="0.25"/>
  <cols>
    <col min="1" max="1" width="17.5" style="4" bestFit="1" customWidth="1"/>
    <col min="2" max="2" width="22.09765625" style="13" bestFit="1" customWidth="1"/>
    <col min="3" max="3" width="7.19921875" style="7" bestFit="1" customWidth="1"/>
    <col min="4" max="4" width="28.59765625" style="13" bestFit="1" customWidth="1"/>
    <col min="5" max="5" width="7.19921875" style="8" bestFit="1" customWidth="1"/>
    <col min="6" max="6" width="27.59765625" style="13" bestFit="1" customWidth="1"/>
    <col min="7" max="7" width="7.19921875" style="8" bestFit="1" customWidth="1"/>
    <col min="8" max="8" width="25.3984375" style="13" bestFit="1" customWidth="1"/>
    <col min="9" max="9" width="7.19921875" style="8" bestFit="1" customWidth="1"/>
    <col min="10" max="10" width="16.69921875" style="5" bestFit="1" customWidth="1"/>
    <col min="11" max="11" width="7.19921875" style="5" bestFit="1" customWidth="1"/>
    <col min="12" max="12" width="23.59765625" style="15" bestFit="1" customWidth="1"/>
    <col min="13" max="13" width="7.19921875" style="5" bestFit="1" customWidth="1"/>
    <col min="14" max="14" width="29.09765625" style="13" bestFit="1" customWidth="1"/>
    <col min="15" max="15" width="7.19921875" style="5" bestFit="1" customWidth="1"/>
    <col min="16" max="16" width="18.3984375" style="5" bestFit="1" customWidth="1"/>
    <col min="17" max="17" width="7.19921875" style="5" bestFit="1" customWidth="1"/>
    <col min="18" max="18" width="18.796875" style="13" bestFit="1" customWidth="1"/>
    <col min="19" max="19" width="7.19921875" style="5" bestFit="1" customWidth="1"/>
    <col min="20" max="20" width="18.8984375" style="5" bestFit="1" customWidth="1"/>
    <col min="21" max="21" width="7.19921875" style="5" bestFit="1" customWidth="1"/>
    <col min="22" max="22" width="15" style="10" bestFit="1" customWidth="1"/>
    <col min="23" max="16384" width="8.796875" style="5"/>
  </cols>
  <sheetData>
    <row r="1" spans="1:22" s="18" customFormat="1" ht="16.8" thickBot="1" x14ac:dyDescent="0.3">
      <c r="A1" s="18" t="s">
        <v>22</v>
      </c>
      <c r="B1" s="19" t="s">
        <v>23</v>
      </c>
      <c r="C1" s="18" t="s">
        <v>33</v>
      </c>
      <c r="D1" s="19" t="s">
        <v>24</v>
      </c>
      <c r="E1" s="18" t="s">
        <v>33</v>
      </c>
      <c r="F1" s="19" t="s">
        <v>25</v>
      </c>
      <c r="G1" s="18" t="s">
        <v>33</v>
      </c>
      <c r="H1" s="19" t="s">
        <v>26</v>
      </c>
      <c r="I1" s="18" t="s">
        <v>33</v>
      </c>
      <c r="J1" s="18" t="s">
        <v>27</v>
      </c>
      <c r="K1" s="18" t="s">
        <v>33</v>
      </c>
      <c r="L1" s="20" t="s">
        <v>28</v>
      </c>
      <c r="M1" s="18" t="s">
        <v>33</v>
      </c>
      <c r="N1" s="19" t="s">
        <v>29</v>
      </c>
      <c r="O1" s="18" t="s">
        <v>33</v>
      </c>
      <c r="P1" s="18" t="s">
        <v>30</v>
      </c>
      <c r="Q1" s="18" t="s">
        <v>33</v>
      </c>
      <c r="R1" s="19" t="s">
        <v>34</v>
      </c>
      <c r="S1" s="18" t="s">
        <v>33</v>
      </c>
      <c r="T1" s="18" t="s">
        <v>35</v>
      </c>
      <c r="U1" s="18" t="s">
        <v>33</v>
      </c>
      <c r="V1" s="21" t="s">
        <v>36</v>
      </c>
    </row>
    <row r="2" spans="1:22" s="2" customFormat="1" ht="14.4" thickTop="1" x14ac:dyDescent="0.25">
      <c r="A2" s="1" t="s">
        <v>0</v>
      </c>
      <c r="B2" s="12">
        <v>21.2</v>
      </c>
      <c r="C2" s="3">
        <f>(B2-B$24)/B$25</f>
        <v>-1.2873639252221771</v>
      </c>
      <c r="D2" s="12">
        <v>95.8</v>
      </c>
      <c r="E2" s="3">
        <f>(D2-D$24)/D$25</f>
        <v>0.30578018943404223</v>
      </c>
      <c r="F2" s="12">
        <v>0</v>
      </c>
      <c r="G2" s="3">
        <f>(F2-F$24)/F$25</f>
        <v>-1.3974280458816204</v>
      </c>
      <c r="H2" s="12">
        <v>12.5</v>
      </c>
      <c r="I2" s="3">
        <f>(H2-H$24)/H$25</f>
        <v>-0.96799207521487129</v>
      </c>
      <c r="J2" s="2">
        <v>1.27</v>
      </c>
      <c r="K2" s="3">
        <f>(J2-J$24)/J$25</f>
        <v>-1.3542130865046742</v>
      </c>
      <c r="L2" s="14">
        <v>3.7999999999999999E-2</v>
      </c>
      <c r="M2" s="3">
        <f>(L2-L$24)/L$25</f>
        <v>0.5776374060647903</v>
      </c>
      <c r="N2" s="12">
        <v>7.7</v>
      </c>
      <c r="O2" s="3">
        <f>(N2-N$24)/N$25</f>
        <v>0.9430640961090011</v>
      </c>
      <c r="P2" s="2">
        <v>10386</v>
      </c>
      <c r="Q2" s="3">
        <f>(P2-P$24)/P$25</f>
        <v>0.27450772659764067</v>
      </c>
      <c r="R2" s="12">
        <v>2.4</v>
      </c>
      <c r="S2" s="3">
        <f>(R2-R$24)/R$25</f>
        <v>1.1760911505963938</v>
      </c>
      <c r="T2" s="2">
        <v>424</v>
      </c>
      <c r="U2" s="3">
        <f>(T2-T$24)/T$25</f>
        <v>-8.0828830899173129E-2</v>
      </c>
      <c r="V2" s="9">
        <f>-(C2+E2+G2+I2+K2+M2+O2+Q2+S2+U2)</f>
        <v>1.8107453949206489</v>
      </c>
    </row>
    <row r="3" spans="1:22" x14ac:dyDescent="0.25">
      <c r="A3" s="4" t="s">
        <v>1</v>
      </c>
      <c r="B3" s="13">
        <v>82.7</v>
      </c>
      <c r="C3" s="7">
        <f t="shared" ref="C3:C23" si="0">(B3-B$24)/B$25</f>
        <v>0.32990941816278591</v>
      </c>
      <c r="D3" s="13">
        <v>88.8</v>
      </c>
      <c r="E3" s="7">
        <f t="shared" ref="E3:E23" si="1">(D3-D$24)/D$25</f>
        <v>-2.146831746651459</v>
      </c>
      <c r="F3" s="13">
        <v>74.8</v>
      </c>
      <c r="G3" s="7">
        <f t="shared" ref="G3:G23" si="2">(F3-F$24)/F$25</f>
        <v>0.27040455660082413</v>
      </c>
      <c r="H3" s="13">
        <v>20.100000000000001</v>
      </c>
      <c r="I3" s="7">
        <f t="shared" ref="I3:I23" si="3">(H3-H$24)/H$25</f>
        <v>9.1918042505668984E-2</v>
      </c>
      <c r="J3" s="5">
        <v>1.63</v>
      </c>
      <c r="K3" s="7">
        <f t="shared" ref="K3:K23" si="4">(J3-J$24)/J$25</f>
        <v>-0.38094923486066196</v>
      </c>
      <c r="L3" s="15">
        <v>3.2000000000000001E-2</v>
      </c>
      <c r="M3" s="7">
        <f t="shared" ref="M3:M23" si="5">(L3-L$24)/L$25</f>
        <v>-0.67233206279673163</v>
      </c>
      <c r="N3" s="13">
        <v>5.2</v>
      </c>
      <c r="O3" s="7">
        <f t="shared" ref="O3:O23" si="6">(N3-N$24)/N$25</f>
        <v>-0.56474187150713451</v>
      </c>
      <c r="P3" s="5">
        <v>7728</v>
      </c>
      <c r="Q3" s="7">
        <f t="shared" ref="Q3:Q23" si="7">(P3-P$24)/P$25</f>
        <v>-0.22837804472202239</v>
      </c>
      <c r="R3" s="13">
        <v>0</v>
      </c>
      <c r="S3" s="7">
        <f t="shared" ref="S3:S23" si="8">(R3-R$24)/R$25</f>
        <v>-0.44103418147364759</v>
      </c>
      <c r="T3" s="5">
        <v>69</v>
      </c>
      <c r="U3" s="7">
        <f t="shared" ref="U3:U23" si="9">(T3-T$24)/T$25</f>
        <v>-0.38172166661058499</v>
      </c>
      <c r="V3" s="17">
        <f t="shared" ref="V3:V23" si="10">-(C3+E3+G3+I3+K3+M3+O3+Q3+S3+U3)</f>
        <v>4.1237567913529629</v>
      </c>
    </row>
    <row r="4" spans="1:22" x14ac:dyDescent="0.25">
      <c r="A4" s="4" t="s">
        <v>2</v>
      </c>
      <c r="B4" s="13">
        <v>98.1</v>
      </c>
      <c r="C4" s="7">
        <f t="shared" si="0"/>
        <v>0.7348851821973944</v>
      </c>
      <c r="D4" s="13">
        <v>94.4</v>
      </c>
      <c r="E4" s="7">
        <f t="shared" si="1"/>
        <v>-0.18474219778305503</v>
      </c>
      <c r="F4" s="13">
        <v>99.3</v>
      </c>
      <c r="G4" s="7">
        <f t="shared" si="2"/>
        <v>0.81668662559574245</v>
      </c>
      <c r="H4" s="13">
        <v>16.5</v>
      </c>
      <c r="I4" s="7">
        <f t="shared" si="3"/>
        <v>-0.41014464483563967</v>
      </c>
      <c r="J4" s="5">
        <v>1.87</v>
      </c>
      <c r="K4" s="7">
        <f t="shared" si="4"/>
        <v>0.26789333290201361</v>
      </c>
      <c r="L4" s="15">
        <v>3.4000000000000002E-2</v>
      </c>
      <c r="M4" s="7">
        <f t="shared" si="5"/>
        <v>-0.25567557317622386</v>
      </c>
      <c r="N4" s="13">
        <v>7.9</v>
      </c>
      <c r="O4" s="7">
        <f t="shared" si="6"/>
        <v>1.0636885735182919</v>
      </c>
      <c r="P4" s="5">
        <v>8141</v>
      </c>
      <c r="Q4" s="7">
        <f t="shared" si="7"/>
        <v>-0.15023966114225534</v>
      </c>
      <c r="R4" s="13">
        <v>0.1</v>
      </c>
      <c r="S4" s="7">
        <f t="shared" si="8"/>
        <v>-0.37365395930406253</v>
      </c>
      <c r="T4" s="5">
        <v>136</v>
      </c>
      <c r="U4" s="7">
        <f t="shared" si="9"/>
        <v>-0.32493344127913543</v>
      </c>
      <c r="V4" s="17">
        <f t="shared" si="10"/>
        <v>-1.1837642366930703</v>
      </c>
    </row>
    <row r="5" spans="1:22" x14ac:dyDescent="0.25">
      <c r="A5" s="4" t="s">
        <v>3</v>
      </c>
      <c r="B5" s="13">
        <v>0</v>
      </c>
      <c r="C5" s="7">
        <f t="shared" si="0"/>
        <v>-1.844863028958132</v>
      </c>
      <c r="D5" s="13">
        <v>93.2</v>
      </c>
      <c r="E5" s="7">
        <f t="shared" si="1"/>
        <v>-0.60518995825485622</v>
      </c>
      <c r="F5" s="13">
        <v>0</v>
      </c>
      <c r="G5" s="7">
        <f t="shared" si="2"/>
        <v>-1.3974280458816204</v>
      </c>
      <c r="H5" s="13">
        <v>7.6</v>
      </c>
      <c r="I5" s="7">
        <f t="shared" si="3"/>
        <v>-1.6513551774294302</v>
      </c>
      <c r="J5" s="5">
        <v>1.21</v>
      </c>
      <c r="K5" s="7">
        <f t="shared" si="4"/>
        <v>-1.516423728445343</v>
      </c>
      <c r="L5" s="15">
        <v>4.2999999999999997E-2</v>
      </c>
      <c r="M5" s="7">
        <f t="shared" si="5"/>
        <v>1.6192786301160582</v>
      </c>
      <c r="N5" s="13">
        <v>10.5</v>
      </c>
      <c r="O5" s="7">
        <f t="shared" si="6"/>
        <v>2.631806779839073</v>
      </c>
      <c r="P5" s="5">
        <v>15841</v>
      </c>
      <c r="Q5" s="7">
        <f t="shared" si="7"/>
        <v>1.3065776598364525</v>
      </c>
      <c r="R5" s="13">
        <v>1.4</v>
      </c>
      <c r="S5" s="7">
        <f t="shared" si="8"/>
        <v>0.50228892890054322</v>
      </c>
      <c r="T5" s="5">
        <v>547</v>
      </c>
      <c r="U5" s="7">
        <f t="shared" si="9"/>
        <v>2.3424179783935767E-2</v>
      </c>
      <c r="V5" s="17">
        <f t="shared" si="10"/>
        <v>0.93188376049331889</v>
      </c>
    </row>
    <row r="6" spans="1:22" x14ac:dyDescent="0.25">
      <c r="A6" s="4" t="s">
        <v>4</v>
      </c>
      <c r="B6" s="13">
        <v>0</v>
      </c>
      <c r="C6" s="7">
        <f t="shared" si="0"/>
        <v>-1.844863028958132</v>
      </c>
      <c r="D6" s="13">
        <v>98.6</v>
      </c>
      <c r="E6" s="7">
        <f t="shared" si="1"/>
        <v>1.2868249638682416</v>
      </c>
      <c r="F6" s="13">
        <v>0</v>
      </c>
      <c r="G6" s="7">
        <f t="shared" si="2"/>
        <v>-1.3974280458816204</v>
      </c>
      <c r="H6" s="13">
        <v>39.6</v>
      </c>
      <c r="I6" s="7">
        <f t="shared" si="3"/>
        <v>2.811424265604423</v>
      </c>
      <c r="J6" s="5">
        <v>2</v>
      </c>
      <c r="K6" s="7">
        <f t="shared" si="4"/>
        <v>0.61934972377346231</v>
      </c>
      <c r="L6" s="15">
        <v>3.3000000000000002E-2</v>
      </c>
      <c r="M6" s="7">
        <f t="shared" si="5"/>
        <v>-0.46400381798647772</v>
      </c>
      <c r="N6" s="13">
        <v>4.5999999999999996</v>
      </c>
      <c r="O6" s="7">
        <f t="shared" si="6"/>
        <v>-0.92661530373500733</v>
      </c>
      <c r="P6" s="5">
        <v>6083</v>
      </c>
      <c r="Q6" s="7">
        <f t="shared" si="7"/>
        <v>-0.53960719965838266</v>
      </c>
      <c r="R6" s="13">
        <v>0</v>
      </c>
      <c r="S6" s="7">
        <f t="shared" si="8"/>
        <v>-0.44103418147364759</v>
      </c>
      <c r="T6" s="5">
        <v>46</v>
      </c>
      <c r="U6" s="7">
        <f t="shared" si="9"/>
        <v>-0.40121613202287365</v>
      </c>
      <c r="V6" s="17">
        <f t="shared" si="10"/>
        <v>1.2971687564700143</v>
      </c>
    </row>
    <row r="7" spans="1:22" x14ac:dyDescent="0.25">
      <c r="A7" s="4" t="s">
        <v>5</v>
      </c>
      <c r="B7" s="13">
        <v>93.3</v>
      </c>
      <c r="C7" s="7">
        <f t="shared" si="0"/>
        <v>0.60865897003076319</v>
      </c>
      <c r="D7" s="13">
        <v>95.4</v>
      </c>
      <c r="E7" s="7">
        <f t="shared" si="1"/>
        <v>0.16563093594344513</v>
      </c>
      <c r="F7" s="13">
        <v>100</v>
      </c>
      <c r="G7" s="7">
        <f t="shared" si="2"/>
        <v>0.8322946847098831</v>
      </c>
      <c r="H7" s="13">
        <v>17.2</v>
      </c>
      <c r="I7" s="7">
        <f t="shared" si="3"/>
        <v>-0.31252134451927427</v>
      </c>
      <c r="J7" s="5">
        <v>1.94</v>
      </c>
      <c r="K7" s="7">
        <f t="shared" si="4"/>
        <v>0.45713908183279339</v>
      </c>
      <c r="L7" s="15">
        <v>3.4000000000000002E-2</v>
      </c>
      <c r="M7" s="7">
        <f t="shared" si="5"/>
        <v>-0.25567557317622386</v>
      </c>
      <c r="N7" s="13">
        <v>7.8</v>
      </c>
      <c r="O7" s="7">
        <f t="shared" si="6"/>
        <v>1.0033763348136462</v>
      </c>
      <c r="P7" s="5">
        <v>16185</v>
      </c>
      <c r="Q7" s="7">
        <f t="shared" si="7"/>
        <v>1.3716614466438131</v>
      </c>
      <c r="R7" s="13">
        <v>0.1</v>
      </c>
      <c r="S7" s="7">
        <f t="shared" si="8"/>
        <v>-0.37365395930406253</v>
      </c>
      <c r="T7" s="5">
        <v>55</v>
      </c>
      <c r="U7" s="7">
        <f t="shared" si="9"/>
        <v>-0.39358786294849979</v>
      </c>
      <c r="V7" s="17">
        <f t="shared" si="10"/>
        <v>-3.1033227140262838</v>
      </c>
    </row>
    <row r="8" spans="1:22" x14ac:dyDescent="0.25">
      <c r="A8" s="4" t="s">
        <v>6</v>
      </c>
      <c r="B8" s="13">
        <v>94.4</v>
      </c>
      <c r="C8" s="7">
        <f t="shared" si="0"/>
        <v>0.63758581031894968</v>
      </c>
      <c r="D8" s="13">
        <v>91.9</v>
      </c>
      <c r="E8" s="7">
        <f t="shared" si="1"/>
        <v>-1.0606750320993055</v>
      </c>
      <c r="F8" s="13">
        <v>98.4</v>
      </c>
      <c r="G8" s="7">
        <f t="shared" si="2"/>
        <v>0.7966191210204191</v>
      </c>
      <c r="H8" s="13">
        <v>16.899999999999999</v>
      </c>
      <c r="I8" s="7">
        <f t="shared" si="3"/>
        <v>-0.3543599017977167</v>
      </c>
      <c r="J8" s="5">
        <v>1.98</v>
      </c>
      <c r="K8" s="7">
        <f t="shared" si="4"/>
        <v>0.56527950979323927</v>
      </c>
      <c r="L8" s="15">
        <v>3.1E-2</v>
      </c>
      <c r="M8" s="7">
        <f t="shared" si="5"/>
        <v>-0.88066030760698544</v>
      </c>
      <c r="N8" s="13">
        <v>5.6</v>
      </c>
      <c r="O8" s="7">
        <f t="shared" si="6"/>
        <v>-0.32349291668855312</v>
      </c>
      <c r="P8" s="5">
        <v>7300</v>
      </c>
      <c r="Q8" s="7">
        <f t="shared" si="7"/>
        <v>-0.30935438412187782</v>
      </c>
      <c r="R8" s="13">
        <v>0.3</v>
      </c>
      <c r="S8" s="7">
        <f t="shared" si="8"/>
        <v>-0.23889351496489242</v>
      </c>
      <c r="T8" s="5">
        <v>389</v>
      </c>
      <c r="U8" s="7">
        <f t="shared" si="9"/>
        <v>-0.11049432174396021</v>
      </c>
      <c r="V8" s="17">
        <f t="shared" si="10"/>
        <v>1.2784459378906832</v>
      </c>
    </row>
    <row r="9" spans="1:22" x14ac:dyDescent="0.25">
      <c r="A9" s="4" t="s">
        <v>7</v>
      </c>
      <c r="B9" s="13">
        <v>92.7</v>
      </c>
      <c r="C9" s="7">
        <f t="shared" si="0"/>
        <v>0.59288069350993444</v>
      </c>
      <c r="D9" s="13">
        <v>90.3</v>
      </c>
      <c r="E9" s="7">
        <f t="shared" si="1"/>
        <v>-1.6212720460617087</v>
      </c>
      <c r="F9" s="13">
        <v>78</v>
      </c>
      <c r="G9" s="7">
        <f t="shared" si="2"/>
        <v>0.34175568397975226</v>
      </c>
      <c r="H9" s="13">
        <v>26.3</v>
      </c>
      <c r="I9" s="7">
        <f t="shared" si="3"/>
        <v>0.9565815595934779</v>
      </c>
      <c r="J9" s="5">
        <v>1.9</v>
      </c>
      <c r="K9" s="7">
        <f t="shared" si="4"/>
        <v>0.34899865387234746</v>
      </c>
      <c r="L9" s="15">
        <v>3.4000000000000002E-2</v>
      </c>
      <c r="M9" s="7">
        <f t="shared" si="5"/>
        <v>-0.25567557317622386</v>
      </c>
      <c r="N9" s="13">
        <v>5.3</v>
      </c>
      <c r="O9" s="7">
        <f t="shared" si="6"/>
        <v>-0.50442963280248931</v>
      </c>
      <c r="P9" s="5">
        <v>6666</v>
      </c>
      <c r="Q9" s="7">
        <f t="shared" si="7"/>
        <v>-0.42930531678428052</v>
      </c>
      <c r="R9" s="13">
        <v>0.4</v>
      </c>
      <c r="S9" s="7">
        <f t="shared" si="8"/>
        <v>-0.17151329279530733</v>
      </c>
      <c r="T9" s="5">
        <v>793</v>
      </c>
      <c r="U9" s="7">
        <f t="shared" si="9"/>
        <v>0.23193020115015356</v>
      </c>
      <c r="V9" s="17">
        <f t="shared" si="10"/>
        <v>0.51004906951434403</v>
      </c>
    </row>
    <row r="10" spans="1:22" x14ac:dyDescent="0.25">
      <c r="A10" s="4" t="s">
        <v>8</v>
      </c>
      <c r="B10" s="13">
        <v>98</v>
      </c>
      <c r="C10" s="7">
        <f t="shared" si="0"/>
        <v>0.73225546944392306</v>
      </c>
      <c r="D10" s="13">
        <v>97.9</v>
      </c>
      <c r="E10" s="7">
        <f t="shared" si="1"/>
        <v>1.0415637702596956</v>
      </c>
      <c r="F10" s="13">
        <v>100</v>
      </c>
      <c r="G10" s="7">
        <f t="shared" si="2"/>
        <v>0.8322946847098831</v>
      </c>
      <c r="H10" s="13">
        <v>13</v>
      </c>
      <c r="I10" s="7">
        <f t="shared" si="3"/>
        <v>-0.89826114641746735</v>
      </c>
      <c r="J10" s="5">
        <v>2.0499999999999998</v>
      </c>
      <c r="K10" s="7">
        <f t="shared" si="4"/>
        <v>0.7545252587240191</v>
      </c>
      <c r="L10" s="15">
        <v>3.4000000000000002E-2</v>
      </c>
      <c r="M10" s="7">
        <f t="shared" si="5"/>
        <v>-0.25567557317622386</v>
      </c>
      <c r="N10" s="13">
        <v>4.7</v>
      </c>
      <c r="O10" s="7">
        <f t="shared" si="6"/>
        <v>-0.86630306503036159</v>
      </c>
      <c r="P10" s="5">
        <v>5247</v>
      </c>
      <c r="Q10" s="7">
        <f t="shared" si="7"/>
        <v>-0.69777593736464238</v>
      </c>
      <c r="R10" s="13">
        <v>0.3</v>
      </c>
      <c r="S10" s="7">
        <f t="shared" si="8"/>
        <v>-0.23889351496489242</v>
      </c>
      <c r="T10" s="5">
        <v>93</v>
      </c>
      <c r="U10" s="7">
        <f t="shared" si="9"/>
        <v>-0.36137961574558813</v>
      </c>
      <c r="V10" s="17">
        <f t="shared" si="10"/>
        <v>-4.2350330438345407E-2</v>
      </c>
    </row>
    <row r="11" spans="1:22" x14ac:dyDescent="0.25">
      <c r="A11" s="4" t="s">
        <v>9</v>
      </c>
      <c r="B11" s="13">
        <v>98.2</v>
      </c>
      <c r="C11" s="7">
        <f t="shared" si="0"/>
        <v>0.73751489495086608</v>
      </c>
      <c r="D11" s="13">
        <v>97.5</v>
      </c>
      <c r="E11" s="7">
        <f t="shared" si="1"/>
        <v>0.90141451676909345</v>
      </c>
      <c r="F11" s="13">
        <v>93.3</v>
      </c>
      <c r="G11" s="7">
        <f t="shared" si="2"/>
        <v>0.68290326176025229</v>
      </c>
      <c r="H11" s="13">
        <v>26.7</v>
      </c>
      <c r="I11" s="7">
        <f t="shared" si="3"/>
        <v>1.0123663026314009</v>
      </c>
      <c r="J11" s="5">
        <v>1.78</v>
      </c>
      <c r="K11" s="7">
        <f t="shared" si="4"/>
        <v>2.4577369991010276E-2</v>
      </c>
      <c r="L11" s="15">
        <v>3.4000000000000002E-2</v>
      </c>
      <c r="M11" s="7">
        <f t="shared" si="5"/>
        <v>-0.25567557317622386</v>
      </c>
      <c r="N11" s="13">
        <v>4.0999999999999996</v>
      </c>
      <c r="O11" s="7">
        <f t="shared" si="6"/>
        <v>-1.2281764972582345</v>
      </c>
      <c r="P11" s="5">
        <v>5449</v>
      </c>
      <c r="Q11" s="7">
        <f t="shared" si="7"/>
        <v>-0.65955813232078542</v>
      </c>
      <c r="R11" s="13">
        <v>0</v>
      </c>
      <c r="S11" s="7">
        <f t="shared" si="8"/>
        <v>-0.44103418147364759</v>
      </c>
      <c r="T11" s="5">
        <v>38</v>
      </c>
      <c r="U11" s="7">
        <f t="shared" si="9"/>
        <v>-0.40799681564453927</v>
      </c>
      <c r="V11" s="17">
        <f t="shared" si="10"/>
        <v>-0.36633514622919194</v>
      </c>
    </row>
    <row r="12" spans="1:22" x14ac:dyDescent="0.25">
      <c r="A12" s="4" t="s">
        <v>10</v>
      </c>
      <c r="B12" s="13">
        <v>91</v>
      </c>
      <c r="C12" s="7">
        <f t="shared" si="0"/>
        <v>0.5481755767009191</v>
      </c>
      <c r="D12" s="13">
        <v>92</v>
      </c>
      <c r="E12" s="7">
        <f t="shared" si="1"/>
        <v>-1.0256377187266574</v>
      </c>
      <c r="F12" s="13">
        <v>90.5</v>
      </c>
      <c r="G12" s="7">
        <f t="shared" si="2"/>
        <v>0.62047102530369025</v>
      </c>
      <c r="H12" s="13">
        <v>30.5</v>
      </c>
      <c r="I12" s="7">
        <f t="shared" si="3"/>
        <v>1.5423213614916711</v>
      </c>
      <c r="J12" s="5">
        <v>1.87</v>
      </c>
      <c r="K12" s="7">
        <f t="shared" si="4"/>
        <v>0.26789333290201361</v>
      </c>
      <c r="L12" s="15">
        <v>0.03</v>
      </c>
      <c r="M12" s="7">
        <f t="shared" si="5"/>
        <v>-1.0889885524172394</v>
      </c>
      <c r="N12" s="13">
        <v>4.9000000000000004</v>
      </c>
      <c r="O12" s="7">
        <f t="shared" si="6"/>
        <v>-0.74567858762107064</v>
      </c>
      <c r="P12" s="5">
        <v>5050</v>
      </c>
      <c r="Q12" s="7">
        <f t="shared" si="7"/>
        <v>-0.73504775713513659</v>
      </c>
      <c r="R12" s="13">
        <v>0.2</v>
      </c>
      <c r="S12" s="7">
        <f t="shared" si="8"/>
        <v>-0.30627373713447748</v>
      </c>
      <c r="T12" s="5">
        <v>417</v>
      </c>
      <c r="U12" s="7">
        <f t="shared" si="9"/>
        <v>-8.6761929068130544E-2</v>
      </c>
      <c r="V12" s="17">
        <f t="shared" si="10"/>
        <v>1.009526985704418</v>
      </c>
    </row>
    <row r="13" spans="1:22" x14ac:dyDescent="0.25">
      <c r="A13" s="4" t="s">
        <v>11</v>
      </c>
      <c r="B13" s="13">
        <v>96.1</v>
      </c>
      <c r="C13" s="7">
        <f t="shared" si="0"/>
        <v>0.68229092712796469</v>
      </c>
      <c r="D13" s="13">
        <v>97.9</v>
      </c>
      <c r="E13" s="7">
        <f t="shared" si="1"/>
        <v>1.0415637702596956</v>
      </c>
      <c r="F13" s="13">
        <v>90.4</v>
      </c>
      <c r="G13" s="7">
        <f t="shared" si="2"/>
        <v>0.61824130257309884</v>
      </c>
      <c r="H13" s="13">
        <v>20.6</v>
      </c>
      <c r="I13" s="7">
        <f t="shared" si="3"/>
        <v>0.16164897130307293</v>
      </c>
      <c r="J13" s="5">
        <v>1.6</v>
      </c>
      <c r="K13" s="7">
        <f t="shared" si="4"/>
        <v>-0.46205455583099581</v>
      </c>
      <c r="L13" s="15">
        <v>4.4999999999999998E-2</v>
      </c>
      <c r="M13" s="7">
        <f t="shared" si="5"/>
        <v>2.0359351197365658</v>
      </c>
      <c r="N13" s="13">
        <v>5.6</v>
      </c>
      <c r="O13" s="7">
        <f t="shared" si="6"/>
        <v>-0.32349291668855312</v>
      </c>
      <c r="P13" s="5">
        <v>7801</v>
      </c>
      <c r="Q13" s="7">
        <f t="shared" si="7"/>
        <v>-0.21456665973092554</v>
      </c>
      <c r="R13" s="13">
        <v>0.8</v>
      </c>
      <c r="S13" s="7">
        <f t="shared" si="8"/>
        <v>9.8007595883032927E-2</v>
      </c>
      <c r="T13" s="5">
        <v>1180</v>
      </c>
      <c r="U13" s="7">
        <f t="shared" si="9"/>
        <v>0.55994577134822787</v>
      </c>
      <c r="V13" s="17">
        <f t="shared" si="10"/>
        <v>-4.1975193259811849</v>
      </c>
    </row>
    <row r="14" spans="1:22" x14ac:dyDescent="0.25">
      <c r="A14" s="4" t="s">
        <v>12</v>
      </c>
      <c r="B14" s="13">
        <v>94.9</v>
      </c>
      <c r="C14" s="7">
        <f t="shared" si="0"/>
        <v>0.65073437408630719</v>
      </c>
      <c r="D14" s="13">
        <v>96.6</v>
      </c>
      <c r="E14" s="7">
        <f t="shared" si="1"/>
        <v>0.58607869641524135</v>
      </c>
      <c r="F14" s="13">
        <v>0</v>
      </c>
      <c r="G14" s="7">
        <f t="shared" si="2"/>
        <v>-1.3974280458816204</v>
      </c>
      <c r="H14" s="13">
        <v>24.3</v>
      </c>
      <c r="I14" s="7">
        <f t="shared" si="3"/>
        <v>0.67765784440386212</v>
      </c>
      <c r="J14" s="5">
        <v>2.13</v>
      </c>
      <c r="K14" s="7">
        <f t="shared" si="4"/>
        <v>0.97080611464491096</v>
      </c>
      <c r="L14" s="15">
        <v>3.3000000000000002E-2</v>
      </c>
      <c r="M14" s="7">
        <f t="shared" si="5"/>
        <v>-0.46400381798647772</v>
      </c>
      <c r="N14" s="13">
        <v>7</v>
      </c>
      <c r="O14" s="7">
        <f t="shared" si="6"/>
        <v>0.52087842517648297</v>
      </c>
      <c r="P14" s="5">
        <v>6638</v>
      </c>
      <c r="Q14" s="7">
        <f t="shared" si="7"/>
        <v>-0.43460283431511221</v>
      </c>
      <c r="R14" s="13">
        <v>0</v>
      </c>
      <c r="S14" s="7">
        <f t="shared" si="8"/>
        <v>-0.44103418147364759</v>
      </c>
      <c r="T14" s="5">
        <v>255</v>
      </c>
      <c r="U14" s="7">
        <f t="shared" si="9"/>
        <v>-0.22407077240685933</v>
      </c>
      <c r="V14" s="17">
        <f t="shared" si="10"/>
        <v>-0.44501580266308749</v>
      </c>
    </row>
    <row r="15" spans="1:22" x14ac:dyDescent="0.25">
      <c r="A15" s="4" t="s">
        <v>13</v>
      </c>
      <c r="B15" s="13">
        <v>46.4</v>
      </c>
      <c r="C15" s="7">
        <f t="shared" si="0"/>
        <v>-0.62467631134736312</v>
      </c>
      <c r="D15" s="13">
        <v>99.8</v>
      </c>
      <c r="E15" s="7">
        <f t="shared" si="1"/>
        <v>1.7072727243400427</v>
      </c>
      <c r="F15" s="13">
        <v>0</v>
      </c>
      <c r="G15" s="7">
        <f t="shared" si="2"/>
        <v>-1.3974280458816204</v>
      </c>
      <c r="H15" s="13">
        <v>16.399999999999999</v>
      </c>
      <c r="I15" s="7">
        <f t="shared" si="3"/>
        <v>-0.4240908305951207</v>
      </c>
      <c r="J15" s="5">
        <v>1.47</v>
      </c>
      <c r="K15" s="7">
        <f t="shared" si="4"/>
        <v>-0.81351094670244506</v>
      </c>
      <c r="L15" s="15">
        <v>3.4000000000000002E-2</v>
      </c>
      <c r="M15" s="7">
        <f t="shared" si="5"/>
        <v>-0.25567557317622386</v>
      </c>
      <c r="N15" s="13">
        <v>7.6</v>
      </c>
      <c r="O15" s="7">
        <f t="shared" si="6"/>
        <v>0.88275185740435536</v>
      </c>
      <c r="P15" s="5">
        <v>9585</v>
      </c>
      <c r="Q15" s="7">
        <f t="shared" si="7"/>
        <v>0.12296088580492054</v>
      </c>
      <c r="R15" s="13">
        <v>0.1</v>
      </c>
      <c r="S15" s="7">
        <f t="shared" si="8"/>
        <v>-0.37365395930406253</v>
      </c>
      <c r="T15" s="5">
        <v>37</v>
      </c>
      <c r="U15" s="7">
        <f t="shared" si="9"/>
        <v>-0.40884440109724746</v>
      </c>
      <c r="V15" s="17">
        <f t="shared" si="10"/>
        <v>1.5848946005547646</v>
      </c>
    </row>
    <row r="16" spans="1:22" x14ac:dyDescent="0.25">
      <c r="A16" s="4" t="s">
        <v>14</v>
      </c>
      <c r="B16" s="13">
        <v>0</v>
      </c>
      <c r="C16" s="7">
        <f t="shared" si="0"/>
        <v>-1.844863028958132</v>
      </c>
      <c r="D16" s="13">
        <v>95.3</v>
      </c>
      <c r="E16" s="7">
        <f t="shared" si="1"/>
        <v>0.13059362257079213</v>
      </c>
      <c r="F16" s="13">
        <v>0</v>
      </c>
      <c r="G16" s="7">
        <f t="shared" si="2"/>
        <v>-1.3974280458816204</v>
      </c>
      <c r="H16" s="13">
        <v>16.399999999999999</v>
      </c>
      <c r="I16" s="7">
        <f t="shared" si="3"/>
        <v>-0.4240908305951207</v>
      </c>
      <c r="J16" s="5">
        <v>2.12</v>
      </c>
      <c r="K16" s="7">
        <f t="shared" si="4"/>
        <v>0.94377100765480004</v>
      </c>
      <c r="L16" s="15">
        <v>3.4000000000000002E-2</v>
      </c>
      <c r="M16" s="7">
        <f t="shared" si="5"/>
        <v>-0.25567557317622386</v>
      </c>
      <c r="N16" s="13">
        <v>8</v>
      </c>
      <c r="O16" s="7">
        <f t="shared" si="6"/>
        <v>1.1240008122229372</v>
      </c>
      <c r="P16" s="5">
        <v>25570</v>
      </c>
      <c r="Q16" s="7">
        <f t="shared" si="7"/>
        <v>3.1472758047457834</v>
      </c>
      <c r="R16" s="13">
        <v>0</v>
      </c>
      <c r="S16" s="7">
        <f t="shared" si="8"/>
        <v>-0.44103418147364759</v>
      </c>
      <c r="T16" s="5">
        <v>45</v>
      </c>
      <c r="U16" s="7">
        <f t="shared" si="9"/>
        <v>-0.40206371747558184</v>
      </c>
      <c r="V16" s="17">
        <f t="shared" si="10"/>
        <v>-0.58048586963398585</v>
      </c>
    </row>
    <row r="17" spans="1:22" x14ac:dyDescent="0.25">
      <c r="A17" s="4" t="s">
        <v>15</v>
      </c>
      <c r="B17" s="13">
        <v>97.6</v>
      </c>
      <c r="C17" s="7">
        <f t="shared" si="0"/>
        <v>0.72173661843003689</v>
      </c>
      <c r="D17" s="13">
        <v>94.2</v>
      </c>
      <c r="E17" s="7">
        <f t="shared" si="1"/>
        <v>-0.25481682452835608</v>
      </c>
      <c r="F17" s="13">
        <v>100</v>
      </c>
      <c r="G17" s="7">
        <f t="shared" si="2"/>
        <v>0.8322946847098831</v>
      </c>
      <c r="H17" s="13">
        <v>22</v>
      </c>
      <c r="I17" s="7">
        <f t="shared" si="3"/>
        <v>0.35689557193580379</v>
      </c>
      <c r="J17" s="5">
        <v>1.85</v>
      </c>
      <c r="K17" s="7">
        <f t="shared" si="4"/>
        <v>0.21382311892179065</v>
      </c>
      <c r="L17" s="15">
        <v>3.4000000000000002E-2</v>
      </c>
      <c r="M17" s="7">
        <f t="shared" si="5"/>
        <v>-0.25567557317622386</v>
      </c>
      <c r="N17" s="13">
        <v>5</v>
      </c>
      <c r="O17" s="7">
        <f t="shared" si="6"/>
        <v>-0.68536634891642545</v>
      </c>
      <c r="P17" s="5">
        <v>4681</v>
      </c>
      <c r="Q17" s="7">
        <f t="shared" si="7"/>
        <v>-0.8048614703093111</v>
      </c>
      <c r="R17" s="13">
        <v>0.1</v>
      </c>
      <c r="S17" s="7">
        <f t="shared" si="8"/>
        <v>-0.37365395930406253</v>
      </c>
      <c r="T17" s="5">
        <v>54</v>
      </c>
      <c r="U17" s="7">
        <f t="shared" si="9"/>
        <v>-0.39443544840120803</v>
      </c>
      <c r="V17" s="17">
        <f t="shared" si="10"/>
        <v>0.6440596306380727</v>
      </c>
    </row>
    <row r="18" spans="1:22" x14ac:dyDescent="0.25">
      <c r="A18" s="4" t="s">
        <v>16</v>
      </c>
      <c r="B18" s="13">
        <v>97.4</v>
      </c>
      <c r="C18" s="7">
        <f t="shared" si="0"/>
        <v>0.71647719292309431</v>
      </c>
      <c r="D18" s="13">
        <v>94.7</v>
      </c>
      <c r="E18" s="7">
        <f t="shared" si="1"/>
        <v>-7.963025766510598E-2</v>
      </c>
      <c r="F18" s="13">
        <v>99.3</v>
      </c>
      <c r="G18" s="7">
        <f t="shared" si="2"/>
        <v>0.81668662559574245</v>
      </c>
      <c r="H18" s="13">
        <v>21.8</v>
      </c>
      <c r="I18" s="7">
        <f t="shared" si="3"/>
        <v>0.32900320041684233</v>
      </c>
      <c r="J18" s="5">
        <v>1.56</v>
      </c>
      <c r="K18" s="7">
        <f t="shared" si="4"/>
        <v>-0.57019498379144173</v>
      </c>
      <c r="L18" s="15">
        <v>3.2000000000000001E-2</v>
      </c>
      <c r="M18" s="7">
        <f t="shared" si="5"/>
        <v>-0.67233206279673163</v>
      </c>
      <c r="N18" s="13">
        <v>5.3</v>
      </c>
      <c r="O18" s="7">
        <f t="shared" si="6"/>
        <v>-0.50442963280248931</v>
      </c>
      <c r="P18" s="5">
        <v>5366</v>
      </c>
      <c r="Q18" s="7">
        <f t="shared" si="7"/>
        <v>-0.67526148785860785</v>
      </c>
      <c r="R18" s="13">
        <v>0.5</v>
      </c>
      <c r="S18" s="7">
        <f t="shared" si="8"/>
        <v>-0.10413307062572229</v>
      </c>
      <c r="T18" s="5">
        <v>312</v>
      </c>
      <c r="U18" s="7">
        <f t="shared" si="9"/>
        <v>-0.17575840160249179</v>
      </c>
      <c r="V18" s="17">
        <f t="shared" si="10"/>
        <v>0.91957287820691147</v>
      </c>
    </row>
    <row r="19" spans="1:22" x14ac:dyDescent="0.25">
      <c r="A19" s="4" t="s">
        <v>17</v>
      </c>
      <c r="B19" s="13">
        <v>97.4</v>
      </c>
      <c r="C19" s="7">
        <f t="shared" si="0"/>
        <v>0.71647719292309431</v>
      </c>
      <c r="D19" s="13">
        <v>91.8</v>
      </c>
      <c r="E19" s="7">
        <f t="shared" si="1"/>
        <v>-1.0957123454719584</v>
      </c>
      <c r="F19" s="13">
        <v>105.5</v>
      </c>
      <c r="G19" s="7">
        <f t="shared" si="2"/>
        <v>0.95492943489241577</v>
      </c>
      <c r="H19" s="13">
        <v>12.7</v>
      </c>
      <c r="I19" s="7">
        <f t="shared" si="3"/>
        <v>-0.94009970369590989</v>
      </c>
      <c r="J19" s="5">
        <v>1.87</v>
      </c>
      <c r="K19" s="7">
        <f t="shared" si="4"/>
        <v>0.26789333290201361</v>
      </c>
      <c r="L19" s="15">
        <v>3.5999999999999997E-2</v>
      </c>
      <c r="M19" s="7">
        <f t="shared" si="5"/>
        <v>0.1609809164442825</v>
      </c>
      <c r="N19" s="13">
        <v>6.8</v>
      </c>
      <c r="O19" s="7">
        <f t="shared" si="6"/>
        <v>0.40025394776719203</v>
      </c>
      <c r="P19" s="5">
        <v>15066</v>
      </c>
      <c r="Q19" s="7">
        <f t="shared" si="7"/>
        <v>1.1599499424652189</v>
      </c>
      <c r="R19" s="13">
        <v>0</v>
      </c>
      <c r="S19" s="7">
        <f t="shared" si="8"/>
        <v>-0.44103418147364759</v>
      </c>
      <c r="T19" s="5">
        <v>59</v>
      </c>
      <c r="U19" s="7">
        <f t="shared" si="9"/>
        <v>-0.39019752113766698</v>
      </c>
      <c r="V19" s="17">
        <f t="shared" si="10"/>
        <v>-0.79344101561503444</v>
      </c>
    </row>
    <row r="20" spans="1:22" x14ac:dyDescent="0.25">
      <c r="A20" s="4" t="s">
        <v>18</v>
      </c>
      <c r="B20" s="13">
        <v>96.2</v>
      </c>
      <c r="C20" s="7">
        <f t="shared" si="0"/>
        <v>0.68492063988143637</v>
      </c>
      <c r="D20" s="13">
        <v>94.8</v>
      </c>
      <c r="E20" s="7">
        <f t="shared" si="1"/>
        <v>-4.4592944292457949E-2</v>
      </c>
      <c r="F20" s="13">
        <v>100</v>
      </c>
      <c r="G20" s="7">
        <f t="shared" si="2"/>
        <v>0.8322946847098831</v>
      </c>
      <c r="H20" s="13">
        <v>15.4</v>
      </c>
      <c r="I20" s="7">
        <f t="shared" si="3"/>
        <v>-0.56355268818992832</v>
      </c>
      <c r="J20" s="5">
        <v>1.66</v>
      </c>
      <c r="K20" s="7">
        <f t="shared" si="4"/>
        <v>-0.2998439138903275</v>
      </c>
      <c r="L20" s="15">
        <v>3.4000000000000002E-2</v>
      </c>
      <c r="M20" s="7">
        <f t="shared" si="5"/>
        <v>-0.25567557317622386</v>
      </c>
      <c r="N20" s="13">
        <v>4.4000000000000004</v>
      </c>
      <c r="O20" s="7">
        <f t="shared" si="6"/>
        <v>-1.0472397811442977</v>
      </c>
      <c r="P20" s="5">
        <v>7728</v>
      </c>
      <c r="Q20" s="7">
        <f t="shared" si="7"/>
        <v>-0.22837804472202239</v>
      </c>
      <c r="R20" s="13">
        <v>0</v>
      </c>
      <c r="S20" s="7">
        <f t="shared" si="8"/>
        <v>-0.44103418147364759</v>
      </c>
      <c r="T20" s="5">
        <v>42</v>
      </c>
      <c r="U20" s="7">
        <f t="shared" si="9"/>
        <v>-0.40460647383370646</v>
      </c>
      <c r="V20" s="17">
        <f t="shared" si="10"/>
        <v>1.7677082761312921</v>
      </c>
    </row>
    <row r="21" spans="1:22" x14ac:dyDescent="0.25">
      <c r="A21" s="4" t="s">
        <v>19</v>
      </c>
      <c r="B21" s="13">
        <v>85.4</v>
      </c>
      <c r="C21" s="7">
        <f t="shared" si="0"/>
        <v>0.40091166250651611</v>
      </c>
      <c r="D21" s="13">
        <v>98.1</v>
      </c>
      <c r="E21" s="7">
        <f t="shared" si="1"/>
        <v>1.1116383970049915</v>
      </c>
      <c r="F21" s="13">
        <v>98.1</v>
      </c>
      <c r="G21" s="7">
        <f t="shared" si="2"/>
        <v>0.78992995282864431</v>
      </c>
      <c r="H21" s="13">
        <v>16.5</v>
      </c>
      <c r="I21" s="7">
        <f t="shared" si="3"/>
        <v>-0.41014464483563967</v>
      </c>
      <c r="J21" s="5">
        <v>2.52</v>
      </c>
      <c r="K21" s="7">
        <f t="shared" si="4"/>
        <v>2.0251752872592581</v>
      </c>
      <c r="L21" s="15">
        <v>3.4000000000000002E-2</v>
      </c>
      <c r="M21" s="7">
        <f t="shared" si="5"/>
        <v>-0.25567557317622386</v>
      </c>
      <c r="N21" s="13">
        <v>5.3</v>
      </c>
      <c r="O21" s="7">
        <f t="shared" si="6"/>
        <v>-0.50442963280248931</v>
      </c>
      <c r="P21" s="5">
        <v>2190</v>
      </c>
      <c r="Q21" s="7">
        <f t="shared" si="7"/>
        <v>-1.2761513334986567</v>
      </c>
      <c r="R21" s="13">
        <v>0.5</v>
      </c>
      <c r="S21" s="7">
        <f t="shared" si="8"/>
        <v>-0.10413307062572229</v>
      </c>
      <c r="T21" s="5">
        <v>269</v>
      </c>
      <c r="U21" s="7">
        <f t="shared" si="9"/>
        <v>-0.21220457606894449</v>
      </c>
      <c r="V21" s="17">
        <f t="shared" si="10"/>
        <v>-1.5649164685917336</v>
      </c>
    </row>
    <row r="22" spans="1:22" x14ac:dyDescent="0.25">
      <c r="A22" s="4" t="s">
        <v>20</v>
      </c>
      <c r="B22" s="13">
        <v>13.8</v>
      </c>
      <c r="C22" s="7">
        <f t="shared" si="0"/>
        <v>-1.4819626689790673</v>
      </c>
      <c r="D22" s="13">
        <v>96.3</v>
      </c>
      <c r="E22" s="7">
        <f t="shared" si="1"/>
        <v>0.4809667562972923</v>
      </c>
      <c r="F22" s="13">
        <v>40.4</v>
      </c>
      <c r="G22" s="7">
        <f t="shared" si="2"/>
        <v>-0.49662006272265308</v>
      </c>
      <c r="H22" s="13">
        <v>23.1</v>
      </c>
      <c r="I22" s="7">
        <f t="shared" si="3"/>
        <v>0.51030361529009272</v>
      </c>
      <c r="J22" s="5">
        <v>1.92</v>
      </c>
      <c r="K22" s="7">
        <f t="shared" si="4"/>
        <v>0.4030688678525704</v>
      </c>
      <c r="L22" s="15">
        <v>3.2000000000000001E-2</v>
      </c>
      <c r="M22" s="7">
        <f t="shared" si="5"/>
        <v>-0.67233206279673163</v>
      </c>
      <c r="N22" s="13">
        <v>4.2</v>
      </c>
      <c r="O22" s="7">
        <f t="shared" si="6"/>
        <v>-1.1678642585535888</v>
      </c>
      <c r="P22" s="5">
        <v>5307</v>
      </c>
      <c r="Q22" s="7">
        <f t="shared" si="7"/>
        <v>-0.68642411408428883</v>
      </c>
      <c r="R22" s="13">
        <v>0.4</v>
      </c>
      <c r="S22" s="7">
        <f t="shared" si="8"/>
        <v>-0.17151329279530733</v>
      </c>
      <c r="T22" s="5">
        <v>529</v>
      </c>
      <c r="U22" s="7">
        <f t="shared" si="9"/>
        <v>8.1676416351881241E-3</v>
      </c>
      <c r="V22" s="17">
        <f t="shared" si="10"/>
        <v>3.2742095788564938</v>
      </c>
    </row>
    <row r="23" spans="1:22" s="25" customFormat="1" ht="14.4" thickBot="1" x14ac:dyDescent="0.3">
      <c r="A23" s="22" t="s">
        <v>21</v>
      </c>
      <c r="B23" s="23">
        <v>48.6</v>
      </c>
      <c r="C23" s="24">
        <f t="shared" si="0"/>
        <v>-0.56682263077099038</v>
      </c>
      <c r="D23" s="23">
        <v>93.1</v>
      </c>
      <c r="E23" s="24">
        <f t="shared" si="1"/>
        <v>-0.64022727162750925</v>
      </c>
      <c r="F23" s="23">
        <v>10.8</v>
      </c>
      <c r="G23" s="24">
        <f t="shared" si="2"/>
        <v>-1.1566179909777381</v>
      </c>
      <c r="H23" s="23">
        <v>11.6</v>
      </c>
      <c r="I23" s="24">
        <f t="shared" si="3"/>
        <v>-1.0935077470501986</v>
      </c>
      <c r="J23" s="25">
        <v>0.76</v>
      </c>
      <c r="K23" s="24">
        <f t="shared" si="4"/>
        <v>-2.7330035430003585</v>
      </c>
      <c r="L23" s="26">
        <v>0.05</v>
      </c>
      <c r="M23" s="24">
        <f t="shared" si="5"/>
        <v>3.0775763437878356</v>
      </c>
      <c r="N23" s="23">
        <v>7.5</v>
      </c>
      <c r="O23" s="24">
        <f t="shared" si="6"/>
        <v>0.82243961869971016</v>
      </c>
      <c r="P23" s="25">
        <v>12564</v>
      </c>
      <c r="Q23" s="24">
        <f t="shared" si="7"/>
        <v>0.68657891167447516</v>
      </c>
      <c r="R23" s="23">
        <v>6.8</v>
      </c>
      <c r="S23" s="24">
        <f t="shared" si="8"/>
        <v>4.1408209260581366</v>
      </c>
      <c r="T23" s="25">
        <v>5637</v>
      </c>
      <c r="U23" s="24">
        <f t="shared" si="9"/>
        <v>4.3376341340686864</v>
      </c>
      <c r="V23" s="27">
        <f t="shared" si="10"/>
        <v>-6.8748707508620495</v>
      </c>
    </row>
    <row r="24" spans="1:22" s="29" customFormat="1" ht="14.4" thickTop="1" x14ac:dyDescent="0.25">
      <c r="A24" s="28" t="s">
        <v>31</v>
      </c>
      <c r="B24" s="29">
        <f t="shared" ref="B24:R24" si="11">AVERAGE(B2:B23)</f>
        <v>70.15454545454547</v>
      </c>
      <c r="C24" s="29">
        <f t="shared" si="11"/>
        <v>-3.582992488563005E-16</v>
      </c>
      <c r="D24" s="29">
        <f t="shared" si="11"/>
        <v>94.927272727272708</v>
      </c>
      <c r="E24" s="29">
        <f t="shared" ref="E24" si="12">AVERAGE(E2:E23)</f>
        <v>6.5402229087009219E-15</v>
      </c>
      <c r="F24" s="29">
        <f t="shared" si="11"/>
        <v>62.672727272727272</v>
      </c>
      <c r="G24" s="29">
        <f t="shared" ref="G24" si="13">AVERAGE(G2:G23)</f>
        <v>0</v>
      </c>
      <c r="H24" s="29">
        <f t="shared" si="11"/>
        <v>19.440909090909091</v>
      </c>
      <c r="I24" s="29">
        <f t="shared" ref="I24" si="14">AVERAGE(I2:I23)</f>
        <v>-9.0836429287512813E-17</v>
      </c>
      <c r="J24" s="29">
        <f t="shared" si="11"/>
        <v>1.770909090909091</v>
      </c>
      <c r="K24" s="29">
        <f t="shared" ref="K24" si="15">AVERAGE(K2:K23)</f>
        <v>-2.2204460492503131E-16</v>
      </c>
      <c r="L24" s="29">
        <f t="shared" si="11"/>
        <v>3.5227272727272746E-2</v>
      </c>
      <c r="M24" s="29">
        <f t="shared" ref="M24" si="16">AVERAGE(M2:M23)</f>
        <v>-3.7142006642005236E-15</v>
      </c>
      <c r="N24" s="29">
        <f t="shared" si="11"/>
        <v>6.1363636363636367</v>
      </c>
      <c r="O24" s="29">
        <f t="shared" ref="O24" si="17">AVERAGE(O2:O23)</f>
        <v>-2.0690520004377916E-16</v>
      </c>
      <c r="P24" s="29">
        <f t="shared" si="11"/>
        <v>8935.0909090909099</v>
      </c>
      <c r="Q24" s="29">
        <f t="shared" ref="Q24" si="18">AVERAGE(Q2:Q23)</f>
        <v>-1.7157992198752419E-16</v>
      </c>
      <c r="R24" s="29">
        <f t="shared" si="11"/>
        <v>0.65454545454545443</v>
      </c>
      <c r="S24" s="29">
        <f t="shared" ref="S24:U24" si="19">AVERAGE(S2:S23)</f>
        <v>0</v>
      </c>
      <c r="T24" s="29">
        <f t="shared" si="19"/>
        <v>519.36363636363637</v>
      </c>
      <c r="U24" s="29">
        <f t="shared" si="19"/>
        <v>0</v>
      </c>
      <c r="V24" s="30">
        <f t="shared" ref="V24" si="20">AVERAGE(V2:V23)</f>
        <v>-1.9378438248002731E-15</v>
      </c>
    </row>
    <row r="25" spans="1:22" s="6" customFormat="1" x14ac:dyDescent="0.25">
      <c r="A25" s="16" t="s">
        <v>32</v>
      </c>
      <c r="B25" s="6">
        <f>STDEV(B2:B23)</f>
        <v>38.026966963593253</v>
      </c>
      <c r="C25" s="6">
        <f t="shared" ref="C25:V25" si="21">STDEV(C2:C23)</f>
        <v>1.0000000000000013</v>
      </c>
      <c r="D25" s="6">
        <f t="shared" si="21"/>
        <v>2.8541001113989406</v>
      </c>
      <c r="E25" s="6">
        <f t="shared" si="21"/>
        <v>1</v>
      </c>
      <c r="F25" s="6">
        <f t="shared" si="21"/>
        <v>44.84862562865468</v>
      </c>
      <c r="G25" s="6">
        <f t="shared" si="21"/>
        <v>0.99999999999999978</v>
      </c>
      <c r="H25" s="6">
        <f t="shared" si="21"/>
        <v>7.1704193336173478</v>
      </c>
      <c r="I25" s="6">
        <f t="shared" si="21"/>
        <v>0.99999999999999978</v>
      </c>
      <c r="J25" s="6">
        <f t="shared" si="21"/>
        <v>0.36988941836470879</v>
      </c>
      <c r="K25" s="6">
        <f t="shared" si="21"/>
        <v>0.99999999999999734</v>
      </c>
      <c r="L25" s="31">
        <f t="shared" si="21"/>
        <v>4.8001172424353908E-3</v>
      </c>
      <c r="M25" s="6">
        <f t="shared" si="21"/>
        <v>1</v>
      </c>
      <c r="N25" s="6">
        <f t="shared" si="21"/>
        <v>1.6580382712986197</v>
      </c>
      <c r="O25" s="6">
        <f t="shared" si="21"/>
        <v>0.99999999999999889</v>
      </c>
      <c r="P25" s="6">
        <f t="shared" si="21"/>
        <v>5285.4945428758665</v>
      </c>
      <c r="Q25" s="6">
        <f t="shared" si="21"/>
        <v>0.99999999999999978</v>
      </c>
      <c r="R25" s="6">
        <f t="shared" si="21"/>
        <v>1.4841150233716396</v>
      </c>
      <c r="S25" s="6">
        <f t="shared" si="21"/>
        <v>1</v>
      </c>
      <c r="T25" s="6">
        <f t="shared" si="21"/>
        <v>1179.8220424911767</v>
      </c>
      <c r="U25" s="6">
        <f t="shared" si="21"/>
        <v>1</v>
      </c>
      <c r="V25" s="11">
        <f t="shared" si="21"/>
        <v>2.420457816328383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Paravantis</dc:creator>
  <cp:lastModifiedBy>John Paravantis</cp:lastModifiedBy>
  <dcterms:created xsi:type="dcterms:W3CDTF">2019-05-15T10:43:28Z</dcterms:created>
  <dcterms:modified xsi:type="dcterms:W3CDTF">2019-06-11T16:24:27Z</dcterms:modified>
</cp:coreProperties>
</file>