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1973" sheetId="1" r:id="rId5"/>
    <sheet state="visible" name="Values only" sheetId="2" r:id="rId6"/>
  </sheets>
  <definedNames/>
  <calcPr/>
</workbook>
</file>

<file path=xl/sharedStrings.xml><?xml version="1.0" encoding="utf-8"?>
<sst xmlns="http://schemas.openxmlformats.org/spreadsheetml/2006/main" count="106" uniqueCount="54">
  <si>
    <t>Country</t>
  </si>
  <si>
    <t>Avail_COAL_CONS_ej</t>
  </si>
  <si>
    <t>z_COAL_CONS</t>
  </si>
  <si>
    <t>Avail_GAS_CONS_ej</t>
  </si>
  <si>
    <t>z_GAS_CONS</t>
  </si>
  <si>
    <t>Avail_OIL_CONS_ej</t>
  </si>
  <si>
    <t>z_OIL_CONS</t>
  </si>
  <si>
    <t>z_Avail</t>
  </si>
  <si>
    <t>Tech_OIL_REFIN_CAP_kbpd</t>
  </si>
  <si>
    <t>z_OIL_REFIN_CAP_kbpd</t>
  </si>
  <si>
    <t>Tech_NUC_GEN_twh</t>
  </si>
  <si>
    <t>z_NUC_GEN_twh</t>
  </si>
  <si>
    <t>z_Tech</t>
  </si>
  <si>
    <t>Econ_GDP_GROWTH_p100</t>
  </si>
  <si>
    <t>z_GDP_GROWTH_p100</t>
  </si>
  <si>
    <t>Econ_GOV_SPEND_p100GDP</t>
  </si>
  <si>
    <t>z_GOV_SPEND_p100GDP</t>
  </si>
  <si>
    <t>z_Econ</t>
  </si>
  <si>
    <t>Soc_ENER_CONS_kwpc</t>
  </si>
  <si>
    <t>z_ENER_CONS_kwpc</t>
  </si>
  <si>
    <t>z_Soc</t>
  </si>
  <si>
    <t>Gov_ACAD_FREE_idx</t>
  </si>
  <si>
    <t>z_ACAD_FREE_idx</t>
  </si>
  <si>
    <t>Gov_LIB_DEM_idx</t>
  </si>
  <si>
    <t>z_LIB_DEM_idx</t>
  </si>
  <si>
    <t>Gov_POL_CORR_idx</t>
  </si>
  <si>
    <t>z_POL_CORR_idx</t>
  </si>
  <si>
    <t>z_Gov</t>
  </si>
  <si>
    <t>Man_NUM_TERR</t>
  </si>
  <si>
    <t>z_NUM_TERR</t>
  </si>
  <si>
    <t>z_Man</t>
  </si>
  <si>
    <t>Env_CO2_tpc</t>
  </si>
  <si>
    <t>z_CO2_tpc</t>
  </si>
  <si>
    <t>Env_GHG_EMISS_mtCO2eq</t>
  </si>
  <si>
    <t>z_GHG_EMISS_mtCO2eq</t>
  </si>
  <si>
    <t>z_Env</t>
  </si>
  <si>
    <t>z_Energy_Security</t>
  </si>
  <si>
    <t>Canada</t>
  </si>
  <si>
    <t>China</t>
  </si>
  <si>
    <t>Germany</t>
  </si>
  <si>
    <t>Greece</t>
  </si>
  <si>
    <t>India</t>
  </si>
  <si>
    <t>Iran</t>
  </si>
  <si>
    <t>Iraq</t>
  </si>
  <si>
    <t>Italy</t>
  </si>
  <si>
    <t>Japan</t>
  </si>
  <si>
    <t>Mexico</t>
  </si>
  <si>
    <t>Norway</t>
  </si>
  <si>
    <t>Saudi Arabia</t>
  </si>
  <si>
    <t>UK</t>
  </si>
  <si>
    <t>US</t>
  </si>
  <si>
    <t>Venezuela</t>
  </si>
  <si>
    <t>AVERAGE</t>
  </si>
  <si>
    <t>ST. DEV.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</si>
</sst>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1.0"/>
      <color theme="1"/>
      <name val="Arial"/>
      <scheme val="minor"/>
    </font>
    <font>
      <b/>
      <sz val="11.0"/>
      <color rgb="FFC00000"/>
      <name val="Arial"/>
      <scheme val="minor"/>
    </font>
    <font>
      <b/>
      <sz val="11.0"/>
      <color rgb="FF000000"/>
      <name val="Arial"/>
      <scheme val="minor"/>
    </font>
    <font>
      <b/>
      <sz val="11.0"/>
      <color rgb="FF0000FF"/>
      <name val="Arial"/>
      <scheme val="minor"/>
    </font>
    <font>
      <b/>
      <sz val="11.0"/>
      <color rgb="FFFF00FF"/>
      <name val="Arial"/>
      <scheme val="minor"/>
    </font>
    <font>
      <b/>
      <sz val="11.0"/>
      <color rgb="FFEA4335"/>
      <name val="Arial"/>
      <scheme val="minor"/>
    </font>
    <font>
      <b/>
      <sz val="11.0"/>
      <color rgb="FF4A86E8"/>
      <name val="Arial"/>
      <scheme val="minor"/>
    </font>
    <font>
      <b/>
      <sz val="11.0"/>
      <color rgb="FF999999"/>
      <name val="Arial"/>
      <scheme val="minor"/>
    </font>
    <font>
      <b/>
      <sz val="11.0"/>
      <color rgb="FF34A853"/>
      <name val="Arial"/>
      <scheme val="minor"/>
    </font>
    <font>
      <sz val="11.0"/>
      <color theme="1"/>
      <name val="Arial"/>
      <scheme val="minor"/>
    </font>
    <font>
      <sz val="11.0"/>
      <color rgb="FF000000"/>
      <name val="Arial"/>
      <scheme val="minor"/>
    </font>
    <font>
      <sz val="11.0"/>
      <color rgb="FFFF0000"/>
      <name val="Arial"/>
      <scheme val="minor"/>
    </font>
    <font>
      <b/>
      <sz val="11.0"/>
      <color rgb="FFFF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2" fontId="2" numFmtId="0" xfId="0" applyAlignment="1" applyFill="1" applyFont="1">
      <alignment horizontal="center" readingOrder="0"/>
    </xf>
    <xf borderId="0" fillId="3" fontId="3" numFmtId="0" xfId="0" applyAlignment="1" applyFill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2" fontId="4" numFmtId="0" xfId="0" applyAlignment="1" applyFont="1">
      <alignment horizontal="center" readingOrder="0"/>
    </xf>
    <xf borderId="0" fillId="3" fontId="4" numFmtId="0" xfId="0" applyAlignment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2" fontId="5" numFmtId="0" xfId="0" applyAlignment="1" applyFont="1">
      <alignment horizontal="center" readingOrder="0"/>
    </xf>
    <xf borderId="0" fillId="3" fontId="5" numFmtId="0" xfId="0" applyAlignment="1" applyFont="1">
      <alignment horizontal="center" readingOrder="0"/>
    </xf>
    <xf borderId="0" fillId="0" fontId="6" numFmtId="0" xfId="0" applyAlignment="1" applyFont="1">
      <alignment horizontal="center" readingOrder="0"/>
    </xf>
    <xf borderId="0" fillId="2" fontId="6" numFmtId="0" xfId="0" applyAlignment="1" applyFont="1">
      <alignment horizontal="center" readingOrder="0"/>
    </xf>
    <xf borderId="0" fillId="3" fontId="6" numFmtId="0" xfId="0" applyAlignment="1" applyFont="1">
      <alignment horizontal="center" readingOrder="0"/>
    </xf>
    <xf borderId="0" fillId="0" fontId="7" numFmtId="0" xfId="0" applyAlignment="1" applyFont="1">
      <alignment horizontal="center" readingOrder="0"/>
    </xf>
    <xf borderId="0" fillId="2" fontId="7" numFmtId="0" xfId="0" applyAlignment="1" applyFont="1">
      <alignment horizontal="center" readingOrder="0"/>
    </xf>
    <xf borderId="0" fillId="3" fontId="7" numFmtId="0" xfId="0" applyAlignment="1" applyFont="1">
      <alignment horizontal="center" readingOrder="0"/>
    </xf>
    <xf borderId="0" fillId="0" fontId="8" numFmtId="0" xfId="0" applyAlignment="1" applyFont="1">
      <alignment horizontal="center" readingOrder="0"/>
    </xf>
    <xf borderId="0" fillId="2" fontId="8" numFmtId="0" xfId="0" applyAlignment="1" applyFont="1">
      <alignment horizontal="center" readingOrder="0"/>
    </xf>
    <xf borderId="0" fillId="3" fontId="8" numFmtId="0" xfId="0" applyAlignment="1" applyFont="1">
      <alignment horizontal="center" readingOrder="0"/>
    </xf>
    <xf borderId="0" fillId="0" fontId="9" numFmtId="0" xfId="0" applyAlignment="1" applyFont="1">
      <alignment horizontal="center" readingOrder="0"/>
    </xf>
    <xf borderId="0" fillId="2" fontId="9" numFmtId="0" xfId="0" applyAlignment="1" applyFont="1">
      <alignment horizontal="center" readingOrder="0"/>
    </xf>
    <xf borderId="0" fillId="3" fontId="9" numFmtId="0" xfId="0" applyAlignment="1" applyFont="1">
      <alignment horizontal="center" readingOrder="0"/>
    </xf>
    <xf borderId="0" fillId="4" fontId="1" numFmtId="2" xfId="0" applyAlignment="1" applyFill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10" numFmtId="0" xfId="0" applyAlignment="1" applyFont="1">
      <alignment horizontal="left" readingOrder="0"/>
    </xf>
    <xf borderId="0" fillId="0" fontId="10" numFmtId="0" xfId="0" applyAlignment="1" applyFont="1">
      <alignment horizontal="center" readingOrder="0"/>
    </xf>
    <xf borderId="0" fillId="2" fontId="10" numFmtId="2" xfId="0" applyAlignment="1" applyFont="1" applyNumberFormat="1">
      <alignment horizontal="center" readingOrder="0"/>
    </xf>
    <xf borderId="0" fillId="3" fontId="11" numFmtId="2" xfId="0" applyAlignment="1" applyFont="1" applyNumberFormat="1">
      <alignment horizontal="center" readingOrder="0"/>
    </xf>
    <xf borderId="0" fillId="3" fontId="10" numFmtId="2" xfId="0" applyAlignment="1" applyFont="1" applyNumberFormat="1">
      <alignment horizontal="center" readingOrder="0"/>
    </xf>
    <xf borderId="0" fillId="0" fontId="10" numFmtId="0" xfId="0" applyAlignment="1" applyFont="1">
      <alignment horizontal="left"/>
    </xf>
    <xf borderId="0" fillId="5" fontId="12" numFmtId="0" xfId="0" applyAlignment="1" applyFill="1" applyFont="1">
      <alignment horizontal="left" readingOrder="0"/>
    </xf>
    <xf borderId="0" fillId="5" fontId="12" numFmtId="0" xfId="0" applyAlignment="1" applyFont="1">
      <alignment horizontal="center" readingOrder="0"/>
    </xf>
    <xf borderId="0" fillId="0" fontId="10" numFmtId="0" xfId="0" applyAlignment="1" applyFont="1">
      <alignment horizontal="center"/>
    </xf>
    <xf borderId="0" fillId="2" fontId="10" numFmtId="0" xfId="0" applyAlignment="1" applyFont="1">
      <alignment horizontal="center"/>
    </xf>
    <xf borderId="0" fillId="3" fontId="11" numFmtId="0" xfId="0" applyAlignment="1" applyFont="1">
      <alignment horizontal="center"/>
    </xf>
    <xf borderId="0" fillId="3" fontId="10" numFmtId="0" xfId="0" applyAlignment="1" applyFont="1">
      <alignment horizontal="center"/>
    </xf>
    <xf borderId="0" fillId="4" fontId="1" numFmtId="2" xfId="0" applyAlignment="1" applyFont="1" applyNumberFormat="1">
      <alignment horizontal="center"/>
    </xf>
    <xf borderId="0" fillId="0" fontId="13" numFmtId="0" xfId="0" applyAlignment="1" applyFont="1">
      <alignment horizontal="center" readingOrder="0"/>
    </xf>
    <xf borderId="0" fillId="0" fontId="13" numFmtId="2" xfId="0" applyAlignment="1" applyFont="1" applyNumberFormat="1">
      <alignment horizontal="center"/>
    </xf>
    <xf borderId="0" fillId="2" fontId="13" numFmtId="2" xfId="0" applyAlignment="1" applyFont="1" applyNumberFormat="1">
      <alignment horizontal="center"/>
    </xf>
    <xf borderId="0" fillId="3" fontId="13" numFmtId="2" xfId="0" applyAlignment="1" applyFont="1" applyNumberFormat="1">
      <alignment horizontal="center"/>
    </xf>
    <xf borderId="0" fillId="4" fontId="13" numFmtId="2" xfId="0" applyAlignment="1" applyFont="1" applyNumberFormat="1">
      <alignment horizontal="center"/>
    </xf>
    <xf borderId="0" fillId="0" fontId="13" numFmtId="0" xfId="0" applyAlignment="1" applyFont="1">
      <alignment horizontal="center"/>
    </xf>
    <xf borderId="0" fillId="0" fontId="14" numFmtId="0" xfId="0" applyAlignment="1" applyFont="1">
      <alignment horizontal="center" readingOrder="0"/>
    </xf>
    <xf borderId="0" fillId="0" fontId="14" numFmtId="2" xfId="0" applyAlignment="1" applyFont="1" applyNumberFormat="1">
      <alignment horizontal="center" readingOrder="0"/>
    </xf>
    <xf borderId="0" fillId="0" fontId="15" numFmtId="0" xfId="0" applyAlignment="1" applyFont="1">
      <alignment horizontal="center" readingOrder="0"/>
    </xf>
    <xf borderId="0" fillId="0" fontId="15" numFmtId="2" xfId="0" applyAlignment="1" applyFont="1" applyNumberFormat="1">
      <alignment horizontal="center" readingOrder="0"/>
    </xf>
    <xf borderId="0" fillId="0" fontId="1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11.5"/>
    <col customWidth="1" min="2" max="2" width="20.38"/>
    <col customWidth="1" min="3" max="3" width="14.38"/>
    <col customWidth="1" min="4" max="4" width="19.13"/>
    <col customWidth="1" min="5" max="5" width="13.25"/>
    <col customWidth="1" min="6" max="6" width="18.25"/>
    <col customWidth="1" min="7" max="7" width="12.25"/>
    <col customWidth="1" min="8" max="8" width="7.25"/>
    <col customWidth="1" min="9" max="9" width="26.0"/>
    <col customWidth="1" min="10" max="10" width="22.75"/>
    <col customWidth="1" min="11" max="11" width="19.25"/>
    <col customWidth="1" min="12" max="12" width="16.13"/>
    <col customWidth="1" min="13" max="13" width="7.13"/>
    <col customWidth="1" min="14" max="14" width="25.0"/>
    <col customWidth="1" min="15" max="15" width="21.5"/>
    <col customWidth="1" min="16" max="16" width="27.13"/>
    <col customWidth="1" min="17" max="17" width="23.5"/>
    <col customWidth="1" min="18" max="18" width="7.38"/>
    <col customWidth="1" min="19" max="19" width="22.38"/>
    <col customWidth="1" min="20" max="20" width="20.0"/>
    <col customWidth="1" min="21" max="21" width="6.25"/>
    <col customWidth="1" min="22" max="22" width="20.5"/>
    <col customWidth="1" min="23" max="23" width="17.75"/>
    <col customWidth="1" min="24" max="24" width="17.25"/>
    <col customWidth="1" min="25" max="25" width="14.63"/>
    <col customWidth="1" min="26" max="26" width="19.38"/>
    <col customWidth="1" min="27" max="27" width="16.75"/>
    <col customWidth="1" min="28" max="28" width="6.5"/>
    <col customWidth="1" min="29" max="29" width="15.88"/>
    <col customWidth="1" min="30" max="30" width="13.13"/>
    <col customWidth="1" min="31" max="31" width="6.63"/>
    <col customWidth="1" min="32" max="32" width="12.88"/>
    <col customWidth="1" min="33" max="33" width="10.5"/>
    <col customWidth="1" min="34" max="34" width="25.38"/>
    <col customWidth="1" min="35" max="35" width="23.0"/>
    <col customWidth="1" min="36" max="36" width="7.25"/>
    <col customWidth="1" min="37" max="37" width="17.38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6" t="s">
        <v>11</v>
      </c>
      <c r="M1" s="7" t="s">
        <v>12</v>
      </c>
      <c r="N1" s="8" t="s">
        <v>13</v>
      </c>
      <c r="O1" s="9" t="s">
        <v>14</v>
      </c>
      <c r="P1" s="8" t="s">
        <v>15</v>
      </c>
      <c r="Q1" s="9" t="s">
        <v>16</v>
      </c>
      <c r="R1" s="10" t="s">
        <v>17</v>
      </c>
      <c r="S1" s="11" t="s">
        <v>18</v>
      </c>
      <c r="T1" s="12" t="s">
        <v>19</v>
      </c>
      <c r="U1" s="13" t="s">
        <v>20</v>
      </c>
      <c r="V1" s="14" t="s">
        <v>21</v>
      </c>
      <c r="W1" s="15" t="s">
        <v>22</v>
      </c>
      <c r="X1" s="14" t="s">
        <v>23</v>
      </c>
      <c r="Y1" s="15" t="s">
        <v>24</v>
      </c>
      <c r="Z1" s="14" t="s">
        <v>25</v>
      </c>
      <c r="AA1" s="15" t="s">
        <v>26</v>
      </c>
      <c r="AB1" s="16" t="s">
        <v>27</v>
      </c>
      <c r="AC1" s="17" t="s">
        <v>28</v>
      </c>
      <c r="AD1" s="18" t="s">
        <v>29</v>
      </c>
      <c r="AE1" s="19" t="s">
        <v>30</v>
      </c>
      <c r="AF1" s="20" t="s">
        <v>31</v>
      </c>
      <c r="AG1" s="21" t="s">
        <v>32</v>
      </c>
      <c r="AH1" s="20" t="s">
        <v>33</v>
      </c>
      <c r="AI1" s="21" t="s">
        <v>34</v>
      </c>
      <c r="AJ1" s="22" t="s">
        <v>35</v>
      </c>
      <c r="AK1" s="23" t="s">
        <v>36</v>
      </c>
      <c r="AL1" s="24" t="str">
        <f t="shared" ref="AL1:AL16" si="1">A1</f>
        <v>Country</v>
      </c>
    </row>
    <row r="2">
      <c r="A2" s="25" t="s">
        <v>37</v>
      </c>
      <c r="B2" s="26">
        <v>0.65</v>
      </c>
      <c r="C2" s="27">
        <f t="shared" ref="C2:C16" si="2">IF(B2="","",(B2-B$18)/B$19)</f>
        <v>-0.4558619051</v>
      </c>
      <c r="D2" s="26">
        <v>1.59</v>
      </c>
      <c r="E2" s="27">
        <f t="shared" ref="E2:E16" si="3">(D2-D$18)/D$19</f>
        <v>-0.04319529417</v>
      </c>
      <c r="F2" s="26">
        <v>3.63</v>
      </c>
      <c r="G2" s="27">
        <f t="shared" ref="G2:G16" si="4">(F2-F$18)/F$19</f>
        <v>-0.142889343</v>
      </c>
      <c r="H2" s="28">
        <f t="shared" ref="H2:H16" si="5">AVERAGE(C2,E2,G2)</f>
        <v>-0.2139821808</v>
      </c>
      <c r="I2" s="26">
        <v>1846.07</v>
      </c>
      <c r="J2" s="27">
        <f t="shared" ref="J2:J16" si="6">IF(I2="","",(I2-I$18)/I$19)</f>
        <v>-0.1683810473</v>
      </c>
      <c r="K2" s="26">
        <v>15.25</v>
      </c>
      <c r="L2" s="27">
        <f t="shared" ref="L2:L16" si="7">IF(K2="","",(K2-K$18)/K$19)</f>
        <v>0.2060820145</v>
      </c>
      <c r="M2" s="29">
        <f t="shared" ref="M2:M16" si="8">(J2+L2)/2</f>
        <v>0.01885048361</v>
      </c>
      <c r="N2" s="26">
        <v>6.73</v>
      </c>
      <c r="O2" s="27">
        <f t="shared" ref="O2:O16" si="9">IF(N2="","",(N2-N$18)/N$19)</f>
        <v>-0.1641336403</v>
      </c>
      <c r="P2" s="26">
        <v>20.4</v>
      </c>
      <c r="Q2" s="27">
        <f t="shared" ref="Q2:Q16" si="10">IF(P2="","",(P2-P$18)/P$19)</f>
        <v>1.026607375</v>
      </c>
      <c r="R2" s="29">
        <f t="shared" ref="R2:R16" si="11">IF(OR(O2="",Q2=""),"",AVERAGE(O2,Q2))</f>
        <v>0.4312368675</v>
      </c>
      <c r="S2" s="26">
        <v>100058.66</v>
      </c>
      <c r="T2" s="27">
        <f t="shared" ref="T2:T16" si="12">IF(S2="","",(S2-S$18)/S$19)</f>
        <v>1.773676833</v>
      </c>
      <c r="U2" s="29">
        <f t="shared" ref="U2:U16" si="13">T2</f>
        <v>1.773676833</v>
      </c>
      <c r="V2" s="26">
        <v>0.94</v>
      </c>
      <c r="W2" s="27">
        <f t="shared" ref="W2:W16" si="14">IF(V2="","",(V2-V$18)/V$19)</f>
        <v>0.914897864</v>
      </c>
      <c r="X2" s="26">
        <v>0.76</v>
      </c>
      <c r="Y2" s="27">
        <f t="shared" ref="Y2:Y16" si="15">IF(X2="","",(X2-X$18)/X$19)</f>
        <v>0.9673160761</v>
      </c>
      <c r="Z2" s="26">
        <v>0.04</v>
      </c>
      <c r="AA2" s="27">
        <f t="shared" ref="AA2:AA16" si="16">IF(Z2="","",(Z2-Z$18)/Z$19)</f>
        <v>-0.9891562755</v>
      </c>
      <c r="AB2" s="29">
        <f t="shared" ref="AB2:AB16" si="17">IF(OR(W2="",Y2="",AA2=""),"",AVERAGE(W2,Y2,AA2))</f>
        <v>0.2976858882</v>
      </c>
      <c r="AC2" s="26">
        <v>0.0</v>
      </c>
      <c r="AD2" s="27">
        <f t="shared" ref="AD2:AD16" si="18">IF(AC2="","",(AC2-AC$18)/AC$19)</f>
        <v>-0.4748991763</v>
      </c>
      <c r="AE2" s="29">
        <f t="shared" ref="AE2:AE16" si="19">AD2</f>
        <v>-0.4748991763</v>
      </c>
      <c r="AF2" s="26">
        <v>17.87</v>
      </c>
      <c r="AG2" s="27">
        <f t="shared" ref="AG2:AG16" si="20">IF(AF2="","",(AF2-AF$18)/AF$19)</f>
        <v>1.09307525</v>
      </c>
      <c r="AH2" s="26">
        <v>533.0</v>
      </c>
      <c r="AI2" s="27">
        <f t="shared" ref="AI2:AI16" si="21">IF(AH2="","",(AH2-AH$18)/AH$19)</f>
        <v>-0.269548061</v>
      </c>
      <c r="AJ2" s="29">
        <f t="shared" ref="AJ2:AJ16" si="22">IF(OR(AG2="",AI2= "",),"",AVERAGE(AG2,AI2))</f>
        <v>0.4117635945</v>
      </c>
      <c r="AK2" s="23">
        <f t="shared" ref="AK2:AK16" si="23">(8.8*H2+7.9*M2+8.5*R2+7.5*U2+7.3*AB2+6.8*AE2+8*AJ2)/54.8</f>
        <v>0.3188296824</v>
      </c>
      <c r="AL2" s="30" t="str">
        <f t="shared" si="1"/>
        <v>Canada</v>
      </c>
    </row>
    <row r="3">
      <c r="A3" s="25" t="s">
        <v>38</v>
      </c>
      <c r="B3" s="26">
        <v>8.58</v>
      </c>
      <c r="C3" s="27">
        <f t="shared" si="2"/>
        <v>1.592675066</v>
      </c>
      <c r="D3" s="26">
        <v>0.22</v>
      </c>
      <c r="E3" s="27">
        <f t="shared" si="3"/>
        <v>-0.2953723667</v>
      </c>
      <c r="F3" s="26">
        <v>2.28</v>
      </c>
      <c r="G3" s="27">
        <f t="shared" si="4"/>
        <v>-0.2959850677</v>
      </c>
      <c r="H3" s="28">
        <f t="shared" si="5"/>
        <v>0.3337725437</v>
      </c>
      <c r="I3" s="26">
        <v>1020.62</v>
      </c>
      <c r="J3" s="27">
        <f t="shared" si="6"/>
        <v>-0.396492005</v>
      </c>
      <c r="K3" s="26">
        <v>0.0</v>
      </c>
      <c r="L3" s="27">
        <f t="shared" si="7"/>
        <v>-0.4605082121</v>
      </c>
      <c r="M3" s="29">
        <f t="shared" si="8"/>
        <v>-0.4285001085</v>
      </c>
      <c r="N3" s="26">
        <v>7.76</v>
      </c>
      <c r="O3" s="27">
        <f t="shared" si="9"/>
        <v>0.06851450121</v>
      </c>
      <c r="P3" s="26">
        <v>11.62</v>
      </c>
      <c r="Q3" s="27">
        <f t="shared" si="10"/>
        <v>-0.77659603</v>
      </c>
      <c r="R3" s="29">
        <f t="shared" si="11"/>
        <v>-0.3540407644</v>
      </c>
      <c r="S3" s="26">
        <v>3610.9</v>
      </c>
      <c r="T3" s="27">
        <f t="shared" si="12"/>
        <v>-1.029092416</v>
      </c>
      <c r="U3" s="29">
        <f t="shared" si="13"/>
        <v>-1.029092416</v>
      </c>
      <c r="V3" s="26">
        <v>0.02</v>
      </c>
      <c r="W3" s="27">
        <f t="shared" si="14"/>
        <v>-1.494565976</v>
      </c>
      <c r="X3" s="26">
        <v>0.03</v>
      </c>
      <c r="Y3" s="27">
        <f t="shared" si="15"/>
        <v>-1.248606734</v>
      </c>
      <c r="Z3" s="26">
        <v>0.27</v>
      </c>
      <c r="AA3" s="27">
        <f t="shared" si="16"/>
        <v>-0.1073502935</v>
      </c>
      <c r="AB3" s="29">
        <f t="shared" si="17"/>
        <v>-0.9501743347</v>
      </c>
      <c r="AC3" s="26">
        <v>0.0</v>
      </c>
      <c r="AD3" s="27">
        <f t="shared" si="18"/>
        <v>-0.4748991763</v>
      </c>
      <c r="AE3" s="29">
        <f t="shared" si="19"/>
        <v>-0.4748991763</v>
      </c>
      <c r="AF3" s="26">
        <v>1.15</v>
      </c>
      <c r="AG3" s="27">
        <f t="shared" si="20"/>
        <v>-1.031736971</v>
      </c>
      <c r="AH3" s="26">
        <v>1881.0</v>
      </c>
      <c r="AI3" s="27">
        <f t="shared" si="21"/>
        <v>0.6092429408</v>
      </c>
      <c r="AJ3" s="29">
        <f t="shared" si="22"/>
        <v>-0.2112470149</v>
      </c>
      <c r="AK3" s="23">
        <f t="shared" si="23"/>
        <v>-0.4202747309</v>
      </c>
      <c r="AL3" s="30" t="str">
        <f t="shared" si="1"/>
        <v>China</v>
      </c>
    </row>
    <row r="4">
      <c r="A4" s="25" t="s">
        <v>39</v>
      </c>
      <c r="B4" s="26">
        <v>5.85</v>
      </c>
      <c r="C4" s="27">
        <f t="shared" si="2"/>
        <v>0.8874410264</v>
      </c>
      <c r="D4" s="26">
        <v>1.27</v>
      </c>
      <c r="E4" s="27">
        <f t="shared" si="3"/>
        <v>-0.102097968</v>
      </c>
      <c r="F4" s="26">
        <v>6.94</v>
      </c>
      <c r="G4" s="27">
        <f t="shared" si="4"/>
        <v>0.232478693</v>
      </c>
      <c r="H4" s="28">
        <f t="shared" si="5"/>
        <v>0.3392739171</v>
      </c>
      <c r="I4" s="26">
        <v>3192.0</v>
      </c>
      <c r="J4" s="27">
        <f t="shared" si="6"/>
        <v>0.2035632027</v>
      </c>
      <c r="K4" s="26">
        <v>12.11</v>
      </c>
      <c r="L4" s="27">
        <f t="shared" si="7"/>
        <v>0.06882999411</v>
      </c>
      <c r="M4" s="29">
        <f t="shared" si="8"/>
        <v>0.1361965984</v>
      </c>
      <c r="N4" s="26">
        <v>4.78</v>
      </c>
      <c r="O4" s="27">
        <f t="shared" si="9"/>
        <v>-0.6045840052</v>
      </c>
      <c r="P4" s="26">
        <v>18.33</v>
      </c>
      <c r="Q4" s="27">
        <f t="shared" si="10"/>
        <v>0.6014785542</v>
      </c>
      <c r="R4" s="29">
        <f t="shared" si="11"/>
        <v>-0.001552725474</v>
      </c>
      <c r="S4" s="26">
        <v>50493.95</v>
      </c>
      <c r="T4" s="27">
        <f t="shared" si="12"/>
        <v>0.3333277257</v>
      </c>
      <c r="U4" s="29">
        <f t="shared" si="13"/>
        <v>0.3333277257</v>
      </c>
      <c r="V4" s="26">
        <v>0.85</v>
      </c>
      <c r="W4" s="27">
        <f t="shared" si="14"/>
        <v>0.6791894449</v>
      </c>
      <c r="X4" s="26">
        <v>0.81</v>
      </c>
      <c r="Y4" s="27">
        <f t="shared" si="15"/>
        <v>1.119091611</v>
      </c>
      <c r="Z4" s="26">
        <v>0.01</v>
      </c>
      <c r="AA4" s="27">
        <f t="shared" si="16"/>
        <v>-1.104174447</v>
      </c>
      <c r="AB4" s="29">
        <f t="shared" si="17"/>
        <v>0.2313688696</v>
      </c>
      <c r="AC4" s="26">
        <v>22.0</v>
      </c>
      <c r="AD4" s="27">
        <f t="shared" si="18"/>
        <v>0.2006039624</v>
      </c>
      <c r="AE4" s="29">
        <f t="shared" si="19"/>
        <v>0.2006039624</v>
      </c>
      <c r="AF4" s="26">
        <v>14.67</v>
      </c>
      <c r="AG4" s="27">
        <f t="shared" si="20"/>
        <v>0.686412624</v>
      </c>
      <c r="AH4" s="26">
        <v>1397.0</v>
      </c>
      <c r="AI4" s="27">
        <f t="shared" si="21"/>
        <v>0.2937126404</v>
      </c>
      <c r="AJ4" s="29">
        <f t="shared" si="22"/>
        <v>0.4900626322</v>
      </c>
      <c r="AK4" s="23">
        <f t="shared" si="23"/>
        <v>0.2467504402</v>
      </c>
      <c r="AL4" s="30" t="str">
        <f t="shared" si="1"/>
        <v>Germany</v>
      </c>
    </row>
    <row r="5">
      <c r="A5" s="31" t="s">
        <v>40</v>
      </c>
      <c r="B5" s="32">
        <v>0.2</v>
      </c>
      <c r="C5" s="27">
        <f t="shared" si="2"/>
        <v>-0.5721092742</v>
      </c>
      <c r="D5" s="32">
        <v>0.0</v>
      </c>
      <c r="E5" s="27">
        <f t="shared" si="3"/>
        <v>-0.335867955</v>
      </c>
      <c r="F5" s="32">
        <v>0.42</v>
      </c>
      <c r="G5" s="27">
        <f t="shared" si="4"/>
        <v>-0.506916955</v>
      </c>
      <c r="H5" s="28">
        <f t="shared" si="5"/>
        <v>-0.4716313947</v>
      </c>
      <c r="I5" s="32">
        <v>314.0</v>
      </c>
      <c r="J5" s="27">
        <f t="shared" si="6"/>
        <v>-0.5917646016</v>
      </c>
      <c r="K5" s="32">
        <v>0.0</v>
      </c>
      <c r="L5" s="27">
        <f t="shared" si="7"/>
        <v>-0.4605082121</v>
      </c>
      <c r="M5" s="29">
        <f t="shared" si="8"/>
        <v>-0.5261364068</v>
      </c>
      <c r="N5" s="32">
        <v>8.09</v>
      </c>
      <c r="O5" s="27">
        <f t="shared" si="9"/>
        <v>0.1430522553</v>
      </c>
      <c r="P5" s="32">
        <v>11.22</v>
      </c>
      <c r="Q5" s="27">
        <f t="shared" si="10"/>
        <v>-0.8587465268</v>
      </c>
      <c r="R5" s="29">
        <f t="shared" si="11"/>
        <v>-0.3578471358</v>
      </c>
      <c r="S5" s="32">
        <v>20119.81</v>
      </c>
      <c r="T5" s="27">
        <f t="shared" si="12"/>
        <v>-0.5493439461</v>
      </c>
      <c r="U5" s="29">
        <f t="shared" si="13"/>
        <v>-0.5493439461</v>
      </c>
      <c r="V5" s="32">
        <v>0.05</v>
      </c>
      <c r="W5" s="27">
        <f t="shared" si="14"/>
        <v>-1.415996503</v>
      </c>
      <c r="X5" s="32">
        <v>0.07</v>
      </c>
      <c r="Y5" s="27">
        <f t="shared" si="15"/>
        <v>-1.127186306</v>
      </c>
      <c r="Z5" s="32">
        <v>0.5</v>
      </c>
      <c r="AA5" s="27">
        <f t="shared" si="16"/>
        <v>0.7744556886</v>
      </c>
      <c r="AB5" s="29">
        <f t="shared" si="17"/>
        <v>-0.589575707</v>
      </c>
      <c r="AC5" s="32">
        <v>8.0</v>
      </c>
      <c r="AD5" s="27">
        <f t="shared" si="18"/>
        <v>-0.2292616713</v>
      </c>
      <c r="AE5" s="29">
        <f t="shared" si="19"/>
        <v>-0.2292616713</v>
      </c>
      <c r="AF5" s="32">
        <v>4.4</v>
      </c>
      <c r="AG5" s="27">
        <f t="shared" si="20"/>
        <v>-0.6187202411</v>
      </c>
      <c r="AH5" s="32">
        <v>57.0</v>
      </c>
      <c r="AI5" s="27">
        <f t="shared" si="21"/>
        <v>-0.5798629844</v>
      </c>
      <c r="AJ5" s="29">
        <f t="shared" si="22"/>
        <v>-0.5992916128</v>
      </c>
      <c r="AK5" s="23">
        <f t="shared" si="23"/>
        <v>-0.4767487056</v>
      </c>
      <c r="AL5" s="30" t="str">
        <f t="shared" si="1"/>
        <v>Greece</v>
      </c>
    </row>
    <row r="6">
      <c r="A6" s="25" t="s">
        <v>41</v>
      </c>
      <c r="B6" s="26">
        <v>1.66</v>
      </c>
      <c r="C6" s="27">
        <f t="shared" si="2"/>
        <v>-0.1949511434</v>
      </c>
      <c r="D6" s="26">
        <v>0.03</v>
      </c>
      <c r="E6" s="27">
        <f t="shared" si="3"/>
        <v>-0.3303458293</v>
      </c>
      <c r="F6" s="26">
        <v>1.0</v>
      </c>
      <c r="G6" s="27">
        <f t="shared" si="4"/>
        <v>-0.4411424955</v>
      </c>
      <c r="H6" s="28">
        <f t="shared" si="5"/>
        <v>-0.3221464894</v>
      </c>
      <c r="I6" s="26">
        <v>499.0</v>
      </c>
      <c r="J6" s="27">
        <f t="shared" si="6"/>
        <v>-0.5406403334</v>
      </c>
      <c r="K6" s="26">
        <v>1.95</v>
      </c>
      <c r="L6" s="27">
        <f t="shared" si="7"/>
        <v>-0.3752720848</v>
      </c>
      <c r="M6" s="29">
        <f t="shared" si="8"/>
        <v>-0.4579562091</v>
      </c>
      <c r="N6" s="26">
        <v>3.3</v>
      </c>
      <c r="O6" s="27">
        <f t="shared" si="9"/>
        <v>-0.9388745386</v>
      </c>
      <c r="P6" s="26">
        <v>8.41</v>
      </c>
      <c r="Q6" s="27">
        <f t="shared" si="10"/>
        <v>-1.435853767</v>
      </c>
      <c r="R6" s="29">
        <f t="shared" si="11"/>
        <v>-1.187364153</v>
      </c>
      <c r="S6" s="26">
        <v>1462.51</v>
      </c>
      <c r="T6" s="27">
        <f t="shared" si="12"/>
        <v>-1.09152457</v>
      </c>
      <c r="U6" s="29">
        <f t="shared" si="13"/>
        <v>-1.09152457</v>
      </c>
      <c r="V6" s="26">
        <v>0.64</v>
      </c>
      <c r="W6" s="27">
        <f t="shared" si="14"/>
        <v>0.1292031335</v>
      </c>
      <c r="X6" s="26">
        <v>0.46</v>
      </c>
      <c r="Y6" s="27">
        <f t="shared" si="15"/>
        <v>0.05666286638</v>
      </c>
      <c r="Z6" s="26">
        <v>0.36</v>
      </c>
      <c r="AA6" s="27">
        <f t="shared" si="16"/>
        <v>0.2377042212</v>
      </c>
      <c r="AB6" s="29">
        <f t="shared" si="17"/>
        <v>0.1411900737</v>
      </c>
      <c r="AC6" s="26">
        <v>0.0</v>
      </c>
      <c r="AD6" s="27">
        <f t="shared" si="18"/>
        <v>-0.4748991763</v>
      </c>
      <c r="AE6" s="29">
        <f t="shared" si="19"/>
        <v>-0.4748991763</v>
      </c>
      <c r="AF6" s="26">
        <v>0.38</v>
      </c>
      <c r="AG6" s="27">
        <f t="shared" si="20"/>
        <v>-1.129590165</v>
      </c>
      <c r="AH6" s="26">
        <v>759.0</v>
      </c>
      <c r="AI6" s="27">
        <f t="shared" si="21"/>
        <v>-0.1222136645</v>
      </c>
      <c r="AJ6" s="29">
        <f t="shared" si="22"/>
        <v>-0.6259019147</v>
      </c>
      <c r="AK6" s="23">
        <f t="shared" si="23"/>
        <v>-0.5828031918</v>
      </c>
      <c r="AL6" s="30" t="str">
        <f t="shared" si="1"/>
        <v>India</v>
      </c>
    </row>
    <row r="7">
      <c r="A7" s="25" t="s">
        <v>42</v>
      </c>
      <c r="B7" s="26">
        <v>0.03</v>
      </c>
      <c r="C7" s="27">
        <f t="shared" si="2"/>
        <v>-0.6160249469</v>
      </c>
      <c r="D7" s="26">
        <v>0.15</v>
      </c>
      <c r="E7" s="27">
        <f t="shared" si="3"/>
        <v>-0.3082573266</v>
      </c>
      <c r="F7" s="26">
        <v>0.68</v>
      </c>
      <c r="G7" s="27">
        <f t="shared" si="4"/>
        <v>-0.4774318525</v>
      </c>
      <c r="H7" s="28">
        <f t="shared" si="5"/>
        <v>-0.467238042</v>
      </c>
      <c r="I7" s="26">
        <v>660.0</v>
      </c>
      <c r="J7" s="27">
        <f t="shared" si="6"/>
        <v>-0.4961484027</v>
      </c>
      <c r="K7" s="26">
        <v>0.0</v>
      </c>
      <c r="L7" s="27">
        <f t="shared" si="7"/>
        <v>-0.4605082121</v>
      </c>
      <c r="M7" s="29">
        <f t="shared" si="8"/>
        <v>-0.4783283074</v>
      </c>
      <c r="N7" s="26">
        <v>7.44</v>
      </c>
      <c r="O7" s="27">
        <f t="shared" si="9"/>
        <v>-0.003764533034</v>
      </c>
      <c r="P7" s="26">
        <v>17.28</v>
      </c>
      <c r="Q7" s="27">
        <f t="shared" si="10"/>
        <v>0.3858335001</v>
      </c>
      <c r="R7" s="29">
        <f t="shared" si="11"/>
        <v>0.1910344835</v>
      </c>
      <c r="S7" s="26">
        <v>7740.96</v>
      </c>
      <c r="T7" s="27">
        <f t="shared" si="12"/>
        <v>-0.9090729862</v>
      </c>
      <c r="U7" s="29">
        <f t="shared" si="13"/>
        <v>-0.9090729862</v>
      </c>
      <c r="V7" s="26">
        <v>0.19</v>
      </c>
      <c r="W7" s="27">
        <f t="shared" si="14"/>
        <v>-1.049338962</v>
      </c>
      <c r="X7" s="26">
        <v>0.09</v>
      </c>
      <c r="Y7" s="27">
        <f t="shared" si="15"/>
        <v>-1.066476092</v>
      </c>
      <c r="Z7" s="26">
        <v>0.4</v>
      </c>
      <c r="AA7" s="27">
        <f t="shared" si="16"/>
        <v>0.3910617833</v>
      </c>
      <c r="AB7" s="29">
        <f t="shared" si="17"/>
        <v>-0.5749177571</v>
      </c>
      <c r="AC7" s="26">
        <v>3.0</v>
      </c>
      <c r="AD7" s="27">
        <f t="shared" si="18"/>
        <v>-0.3827851119</v>
      </c>
      <c r="AE7" s="29">
        <f t="shared" si="19"/>
        <v>-0.3827851119</v>
      </c>
      <c r="AF7" s="26">
        <v>3.6</v>
      </c>
      <c r="AG7" s="27">
        <f t="shared" si="20"/>
        <v>-0.7203858975</v>
      </c>
      <c r="AH7" s="26">
        <v>287.0</v>
      </c>
      <c r="AI7" s="27">
        <f t="shared" si="21"/>
        <v>-0.4299208996</v>
      </c>
      <c r="AJ7" s="29">
        <f t="shared" si="22"/>
        <v>-0.5751533986</v>
      </c>
      <c r="AK7" s="23">
        <f t="shared" si="23"/>
        <v>-0.4468213186</v>
      </c>
      <c r="AL7" s="30" t="str">
        <f t="shared" si="1"/>
        <v>Iran</v>
      </c>
    </row>
    <row r="8">
      <c r="A8" s="25" t="s">
        <v>43</v>
      </c>
      <c r="B8" s="26">
        <v>0.0</v>
      </c>
      <c r="C8" s="27">
        <f t="shared" si="2"/>
        <v>-0.6237747715</v>
      </c>
      <c r="D8" s="26">
        <v>0.03</v>
      </c>
      <c r="E8" s="27">
        <f t="shared" si="3"/>
        <v>-0.3303458293</v>
      </c>
      <c r="F8" s="26">
        <v>0.14</v>
      </c>
      <c r="G8" s="27">
        <f t="shared" si="4"/>
        <v>-0.5386701424</v>
      </c>
      <c r="H8" s="28">
        <f t="shared" si="5"/>
        <v>-0.4975969144</v>
      </c>
      <c r="I8" s="26">
        <v>115.0</v>
      </c>
      <c r="J8" s="27">
        <f t="shared" si="6"/>
        <v>-0.6467577333</v>
      </c>
      <c r="K8" s="26">
        <v>0.0</v>
      </c>
      <c r="L8" s="27">
        <f t="shared" si="7"/>
        <v>-0.4605082121</v>
      </c>
      <c r="M8" s="29">
        <f t="shared" si="8"/>
        <v>-0.5536329727</v>
      </c>
      <c r="N8" s="26">
        <v>4.42</v>
      </c>
      <c r="O8" s="27">
        <f t="shared" si="9"/>
        <v>-0.6858979187</v>
      </c>
      <c r="P8" s="26">
        <v>27.35</v>
      </c>
      <c r="Q8" s="27">
        <f t="shared" si="10"/>
        <v>2.453972258</v>
      </c>
      <c r="R8" s="29">
        <f t="shared" si="11"/>
        <v>0.8840371694</v>
      </c>
      <c r="S8" s="26">
        <v>4572.25</v>
      </c>
      <c r="T8" s="27">
        <f t="shared" si="12"/>
        <v>-1.001155611</v>
      </c>
      <c r="U8" s="29">
        <f t="shared" si="13"/>
        <v>-1.001155611</v>
      </c>
      <c r="V8" s="26">
        <v>0.12</v>
      </c>
      <c r="W8" s="27">
        <f t="shared" si="14"/>
        <v>-1.232667733</v>
      </c>
      <c r="X8" s="26">
        <v>0.06</v>
      </c>
      <c r="Y8" s="27">
        <f t="shared" si="15"/>
        <v>-1.157541413</v>
      </c>
      <c r="Z8" s="26">
        <v>0.58</v>
      </c>
      <c r="AA8" s="27">
        <f t="shared" si="16"/>
        <v>1.081170813</v>
      </c>
      <c r="AB8" s="29">
        <f t="shared" si="17"/>
        <v>-0.4363461111</v>
      </c>
      <c r="AC8" s="26">
        <v>0.0</v>
      </c>
      <c r="AD8" s="27">
        <f t="shared" si="18"/>
        <v>-0.4748991763</v>
      </c>
      <c r="AE8" s="29">
        <f t="shared" si="19"/>
        <v>-0.4748991763</v>
      </c>
      <c r="AF8" s="26">
        <v>2.76</v>
      </c>
      <c r="AG8" s="27">
        <f t="shared" si="20"/>
        <v>-0.8271348368</v>
      </c>
      <c r="AH8" s="26">
        <v>123.0</v>
      </c>
      <c r="AI8" s="27">
        <f t="shared" si="21"/>
        <v>-0.5368361253</v>
      </c>
      <c r="AJ8" s="29">
        <f t="shared" si="22"/>
        <v>-0.6819854811</v>
      </c>
      <c r="AK8" s="23">
        <f t="shared" si="23"/>
        <v>-0.3762304623</v>
      </c>
      <c r="AL8" s="30" t="str">
        <f t="shared" si="1"/>
        <v>Iraq</v>
      </c>
    </row>
    <row r="9">
      <c r="A9" s="25" t="s">
        <v>44</v>
      </c>
      <c r="B9" s="26">
        <v>0.38</v>
      </c>
      <c r="C9" s="27">
        <f t="shared" si="2"/>
        <v>-0.5256103265</v>
      </c>
      <c r="D9" s="26">
        <v>0.59</v>
      </c>
      <c r="E9" s="27">
        <f t="shared" si="3"/>
        <v>-0.22726615</v>
      </c>
      <c r="F9" s="26">
        <v>4.38</v>
      </c>
      <c r="G9" s="27">
        <f t="shared" si="4"/>
        <v>-0.05783616265</v>
      </c>
      <c r="H9" s="28">
        <f t="shared" si="5"/>
        <v>-0.2702375464</v>
      </c>
      <c r="I9" s="26">
        <v>3792.0</v>
      </c>
      <c r="J9" s="27">
        <f t="shared" si="6"/>
        <v>0.36937164</v>
      </c>
      <c r="K9" s="26">
        <v>3.14</v>
      </c>
      <c r="L9" s="27">
        <f t="shared" si="7"/>
        <v>-0.3232561917</v>
      </c>
      <c r="M9" s="29">
        <f t="shared" si="8"/>
        <v>0.02305772419</v>
      </c>
      <c r="N9" s="26">
        <v>7.13</v>
      </c>
      <c r="O9" s="27">
        <f t="shared" si="9"/>
        <v>-0.07378484746</v>
      </c>
      <c r="P9" s="26">
        <v>16.3</v>
      </c>
      <c r="Q9" s="27">
        <f t="shared" si="10"/>
        <v>0.1845647829</v>
      </c>
      <c r="R9" s="29">
        <f t="shared" si="11"/>
        <v>0.0553899677</v>
      </c>
      <c r="S9" s="26">
        <v>29675.04</v>
      </c>
      <c r="T9" s="27">
        <f t="shared" si="12"/>
        <v>-0.2716692255</v>
      </c>
      <c r="U9" s="29">
        <f t="shared" si="13"/>
        <v>-0.2716692255</v>
      </c>
      <c r="V9" s="26">
        <v>0.94</v>
      </c>
      <c r="W9" s="27">
        <f t="shared" si="14"/>
        <v>0.914897864</v>
      </c>
      <c r="X9" s="26">
        <v>0.64</v>
      </c>
      <c r="Y9" s="27">
        <f t="shared" si="15"/>
        <v>0.6030547922</v>
      </c>
      <c r="Z9" s="26">
        <v>0.19</v>
      </c>
      <c r="AA9" s="27">
        <f t="shared" si="16"/>
        <v>-0.4140654176</v>
      </c>
      <c r="AB9" s="29">
        <f t="shared" si="17"/>
        <v>0.3679624129</v>
      </c>
      <c r="AC9" s="26">
        <v>13.0</v>
      </c>
      <c r="AD9" s="27">
        <f t="shared" si="18"/>
        <v>-0.0757382307</v>
      </c>
      <c r="AE9" s="29">
        <f t="shared" si="19"/>
        <v>-0.0757382307</v>
      </c>
      <c r="AF9" s="26">
        <v>6.76</v>
      </c>
      <c r="AG9" s="27">
        <f t="shared" si="20"/>
        <v>-0.3188065544</v>
      </c>
      <c r="AH9" s="26">
        <v>444.0</v>
      </c>
      <c r="AI9" s="27">
        <f t="shared" si="21"/>
        <v>-0.3275691286</v>
      </c>
      <c r="AJ9" s="29">
        <f t="shared" si="22"/>
        <v>-0.3231878415</v>
      </c>
      <c r="AK9" s="23">
        <f t="shared" si="23"/>
        <v>-0.07622328357</v>
      </c>
      <c r="AL9" s="30" t="str">
        <f t="shared" si="1"/>
        <v>Italy</v>
      </c>
    </row>
    <row r="10">
      <c r="A10" s="25" t="s">
        <v>45</v>
      </c>
      <c r="B10" s="26">
        <v>2.37</v>
      </c>
      <c r="C10" s="27">
        <f t="shared" si="2"/>
        <v>-0.01153862775</v>
      </c>
      <c r="D10" s="26">
        <v>0.19</v>
      </c>
      <c r="E10" s="27">
        <f t="shared" si="3"/>
        <v>-0.3008944924</v>
      </c>
      <c r="F10" s="26">
        <v>11.2</v>
      </c>
      <c r="G10" s="27">
        <f t="shared" si="4"/>
        <v>0.7155807575</v>
      </c>
      <c r="H10" s="28">
        <f t="shared" si="5"/>
        <v>0.1343825458</v>
      </c>
      <c r="I10" s="26">
        <v>5140.0</v>
      </c>
      <c r="J10" s="27">
        <f t="shared" si="6"/>
        <v>0.7418879292</v>
      </c>
      <c r="K10" s="26">
        <v>9.71</v>
      </c>
      <c r="L10" s="27">
        <f t="shared" si="7"/>
        <v>-0.03607600877</v>
      </c>
      <c r="M10" s="29">
        <f t="shared" si="8"/>
        <v>0.3529059602</v>
      </c>
      <c r="N10" s="26">
        <v>8.03</v>
      </c>
      <c r="O10" s="27">
        <f t="shared" si="9"/>
        <v>0.1294999364</v>
      </c>
      <c r="P10" s="26">
        <v>12.14</v>
      </c>
      <c r="Q10" s="27">
        <f t="shared" si="10"/>
        <v>-0.6698003841</v>
      </c>
      <c r="R10" s="29">
        <f t="shared" si="11"/>
        <v>-0.2701502239</v>
      </c>
      <c r="S10" s="26">
        <v>38054.02</v>
      </c>
      <c r="T10" s="27">
        <f t="shared" si="12"/>
        <v>-0.02817629744</v>
      </c>
      <c r="U10" s="29">
        <f t="shared" si="13"/>
        <v>-0.02817629744</v>
      </c>
      <c r="V10" s="26">
        <v>0.68</v>
      </c>
      <c r="W10" s="27">
        <f t="shared" si="14"/>
        <v>0.2339624309</v>
      </c>
      <c r="X10" s="26">
        <v>0.76</v>
      </c>
      <c r="Y10" s="27">
        <f t="shared" si="15"/>
        <v>0.9673160761</v>
      </c>
      <c r="Z10" s="26">
        <v>0.11</v>
      </c>
      <c r="AA10" s="27">
        <f t="shared" si="16"/>
        <v>-0.7207805418</v>
      </c>
      <c r="AB10" s="29">
        <f t="shared" si="17"/>
        <v>0.1601659884</v>
      </c>
      <c r="AC10" s="26">
        <v>1.0</v>
      </c>
      <c r="AD10" s="27">
        <f t="shared" si="18"/>
        <v>-0.4441944881</v>
      </c>
      <c r="AE10" s="29">
        <f t="shared" si="19"/>
        <v>-0.4441944881</v>
      </c>
      <c r="AF10" s="26">
        <v>9.26</v>
      </c>
      <c r="AG10" s="27">
        <f t="shared" si="20"/>
        <v>-0.001101377945</v>
      </c>
      <c r="AH10" s="26">
        <v>1133.0</v>
      </c>
      <c r="AI10" s="27">
        <f t="shared" si="21"/>
        <v>0.1216052039</v>
      </c>
      <c r="AJ10" s="29">
        <f t="shared" si="22"/>
        <v>0.06025191298</v>
      </c>
      <c r="AK10" s="23">
        <f t="shared" si="23"/>
        <v>0.001708555745</v>
      </c>
      <c r="AL10" s="30" t="str">
        <f t="shared" si="1"/>
        <v>Japan</v>
      </c>
    </row>
    <row r="11">
      <c r="A11" s="25" t="s">
        <v>46</v>
      </c>
      <c r="B11" s="26">
        <v>0.07</v>
      </c>
      <c r="C11" s="27">
        <f t="shared" si="2"/>
        <v>-0.6056918475</v>
      </c>
      <c r="D11" s="26">
        <v>0.44</v>
      </c>
      <c r="E11" s="27">
        <f t="shared" si="3"/>
        <v>-0.2548767784</v>
      </c>
      <c r="F11" s="26">
        <v>1.14</v>
      </c>
      <c r="G11" s="27">
        <f t="shared" si="4"/>
        <v>-0.4252659019</v>
      </c>
      <c r="H11" s="28">
        <f t="shared" si="5"/>
        <v>-0.4286115092</v>
      </c>
      <c r="I11" s="26">
        <v>722.0</v>
      </c>
      <c r="J11" s="27">
        <f t="shared" si="6"/>
        <v>-0.4790148642</v>
      </c>
      <c r="K11" s="26">
        <v>0.0</v>
      </c>
      <c r="L11" s="27">
        <f t="shared" si="7"/>
        <v>-0.4605082121</v>
      </c>
      <c r="M11" s="29">
        <f t="shared" si="8"/>
        <v>-0.4697615382</v>
      </c>
      <c r="N11" s="26">
        <v>7.86</v>
      </c>
      <c r="O11" s="27">
        <f t="shared" si="9"/>
        <v>0.09110169941</v>
      </c>
      <c r="P11" s="26">
        <v>9.18</v>
      </c>
      <c r="Q11" s="27">
        <f t="shared" si="10"/>
        <v>-1.277714061</v>
      </c>
      <c r="R11" s="29">
        <f t="shared" si="11"/>
        <v>-0.5933061806</v>
      </c>
      <c r="S11" s="26">
        <v>9098.16</v>
      </c>
      <c r="T11" s="27">
        <f t="shared" si="12"/>
        <v>-0.8696327915</v>
      </c>
      <c r="U11" s="29">
        <f t="shared" si="13"/>
        <v>-0.8696327915</v>
      </c>
      <c r="V11" s="26">
        <v>0.75</v>
      </c>
      <c r="W11" s="27">
        <f t="shared" si="14"/>
        <v>0.4172912013</v>
      </c>
      <c r="X11" s="26">
        <v>0.11</v>
      </c>
      <c r="Y11" s="27">
        <f t="shared" si="15"/>
        <v>-1.005765878</v>
      </c>
      <c r="Z11" s="26">
        <v>0.82</v>
      </c>
      <c r="AA11" s="27">
        <f t="shared" si="16"/>
        <v>2.001316185</v>
      </c>
      <c r="AB11" s="29">
        <f t="shared" si="17"/>
        <v>0.4709471694</v>
      </c>
      <c r="AC11" s="26">
        <v>6.0</v>
      </c>
      <c r="AD11" s="27">
        <f t="shared" si="18"/>
        <v>-0.2906710475</v>
      </c>
      <c r="AE11" s="29">
        <f t="shared" si="19"/>
        <v>-0.2906710475</v>
      </c>
      <c r="AF11" s="26">
        <v>2.58</v>
      </c>
      <c r="AG11" s="27">
        <f t="shared" si="20"/>
        <v>-0.8500096096</v>
      </c>
      <c r="AH11" s="26">
        <v>233.0</v>
      </c>
      <c r="AI11" s="27">
        <f t="shared" si="21"/>
        <v>-0.4651246934</v>
      </c>
      <c r="AJ11" s="29">
        <f t="shared" si="22"/>
        <v>-0.6575671515</v>
      </c>
      <c r="AK11" s="23">
        <f t="shared" si="23"/>
        <v>-0.4169239398</v>
      </c>
      <c r="AL11" s="30" t="str">
        <f t="shared" si="1"/>
        <v>Mexico</v>
      </c>
    </row>
    <row r="12">
      <c r="A12" s="25" t="s">
        <v>47</v>
      </c>
      <c r="B12" s="26">
        <v>0.04</v>
      </c>
      <c r="C12" s="27">
        <f t="shared" si="2"/>
        <v>-0.6134416721</v>
      </c>
      <c r="D12" s="26">
        <v>0.0</v>
      </c>
      <c r="E12" s="27">
        <f t="shared" si="3"/>
        <v>-0.335867955</v>
      </c>
      <c r="F12" s="26">
        <v>0.37</v>
      </c>
      <c r="G12" s="27">
        <f t="shared" si="4"/>
        <v>-0.512587167</v>
      </c>
      <c r="H12" s="28">
        <f t="shared" si="5"/>
        <v>-0.4872989314</v>
      </c>
      <c r="I12" s="26">
        <v>168.0</v>
      </c>
      <c r="J12" s="27">
        <f t="shared" si="6"/>
        <v>-0.6321113213</v>
      </c>
      <c r="K12" s="26">
        <v>0.0</v>
      </c>
      <c r="L12" s="27">
        <f t="shared" si="7"/>
        <v>-0.4605082121</v>
      </c>
      <c r="M12" s="29">
        <f t="shared" si="8"/>
        <v>-0.5463097667</v>
      </c>
      <c r="N12" s="26">
        <v>4.53</v>
      </c>
      <c r="O12" s="27">
        <f t="shared" si="9"/>
        <v>-0.6610520007</v>
      </c>
      <c r="P12" s="26">
        <v>16.93</v>
      </c>
      <c r="Q12" s="27">
        <f t="shared" si="10"/>
        <v>0.3139518154</v>
      </c>
      <c r="R12" s="29">
        <f t="shared" si="11"/>
        <v>-0.1735500927</v>
      </c>
      <c r="S12" s="26">
        <v>82953.39</v>
      </c>
      <c r="T12" s="27">
        <f t="shared" si="12"/>
        <v>1.276598158</v>
      </c>
      <c r="U12" s="29">
        <f t="shared" si="13"/>
        <v>1.276598158</v>
      </c>
      <c r="V12" s="26">
        <v>0.9</v>
      </c>
      <c r="W12" s="27">
        <f t="shared" si="14"/>
        <v>0.8101385666</v>
      </c>
      <c r="X12" s="26">
        <v>0.8</v>
      </c>
      <c r="Y12" s="27">
        <f t="shared" si="15"/>
        <v>1.088736504</v>
      </c>
      <c r="Z12" s="26">
        <v>0.01</v>
      </c>
      <c r="AA12" s="27">
        <f t="shared" si="16"/>
        <v>-1.104174447</v>
      </c>
      <c r="AB12" s="29">
        <f t="shared" si="17"/>
        <v>0.2649002079</v>
      </c>
      <c r="AC12" s="26">
        <v>0.0</v>
      </c>
      <c r="AD12" s="27">
        <f t="shared" si="18"/>
        <v>-0.4748991763</v>
      </c>
      <c r="AE12" s="29">
        <f t="shared" si="19"/>
        <v>-0.4748991763</v>
      </c>
      <c r="AF12" s="26">
        <v>9.66</v>
      </c>
      <c r="AG12" s="27">
        <f t="shared" si="20"/>
        <v>0.04973145029</v>
      </c>
      <c r="AH12" s="26">
        <v>59.0</v>
      </c>
      <c r="AI12" s="27">
        <f t="shared" si="21"/>
        <v>-0.5785591402</v>
      </c>
      <c r="AJ12" s="29">
        <f t="shared" si="22"/>
        <v>-0.264413845</v>
      </c>
      <c r="AK12" s="23">
        <f t="shared" si="23"/>
        <v>-0.07145293787</v>
      </c>
      <c r="AL12" s="30" t="str">
        <f t="shared" si="1"/>
        <v>Norway</v>
      </c>
    </row>
    <row r="13">
      <c r="A13" s="25" t="s">
        <v>48</v>
      </c>
      <c r="B13" s="26">
        <v>0.0</v>
      </c>
      <c r="C13" s="27">
        <f t="shared" si="2"/>
        <v>-0.6237747715</v>
      </c>
      <c r="D13" s="26">
        <v>0.06</v>
      </c>
      <c r="E13" s="27">
        <f t="shared" si="3"/>
        <v>-0.3248237036</v>
      </c>
      <c r="F13" s="26">
        <v>1.02</v>
      </c>
      <c r="G13" s="27">
        <f t="shared" si="4"/>
        <v>-0.4388744107</v>
      </c>
      <c r="H13" s="28">
        <f t="shared" si="5"/>
        <v>-0.462490962</v>
      </c>
      <c r="I13" s="26">
        <v>676.0</v>
      </c>
      <c r="J13" s="27">
        <f t="shared" si="6"/>
        <v>-0.4917268444</v>
      </c>
      <c r="K13" s="26">
        <v>0.0</v>
      </c>
      <c r="L13" s="27">
        <f t="shared" si="7"/>
        <v>-0.4605082121</v>
      </c>
      <c r="M13" s="29">
        <f t="shared" si="8"/>
        <v>-0.4761175283</v>
      </c>
      <c r="N13" s="26">
        <v>22.5</v>
      </c>
      <c r="O13" s="27">
        <f t="shared" si="9"/>
        <v>3.397867516</v>
      </c>
      <c r="P13" s="26">
        <v>14.16</v>
      </c>
      <c r="Q13" s="27">
        <f t="shared" si="10"/>
        <v>-0.2549403751</v>
      </c>
      <c r="R13" s="29">
        <f t="shared" si="11"/>
        <v>1.57146357</v>
      </c>
      <c r="S13" s="26">
        <v>73301.27</v>
      </c>
      <c r="T13" s="27">
        <f t="shared" si="12"/>
        <v>0.9961078168</v>
      </c>
      <c r="U13" s="29">
        <f t="shared" si="13"/>
        <v>0.9961078168</v>
      </c>
      <c r="V13" s="26">
        <v>0.05</v>
      </c>
      <c r="W13" s="27">
        <f t="shared" si="14"/>
        <v>-1.415996503</v>
      </c>
      <c r="X13" s="26">
        <v>0.04</v>
      </c>
      <c r="Y13" s="27">
        <f t="shared" si="15"/>
        <v>-1.218251627</v>
      </c>
      <c r="Z13" s="26">
        <v>0.43</v>
      </c>
      <c r="AA13" s="27">
        <f t="shared" si="16"/>
        <v>0.5060799549</v>
      </c>
      <c r="AB13" s="29">
        <f t="shared" si="17"/>
        <v>-0.7093893919</v>
      </c>
      <c r="AC13" s="26">
        <v>0.0</v>
      </c>
      <c r="AD13" s="27">
        <f t="shared" si="18"/>
        <v>-0.4748991763</v>
      </c>
      <c r="AE13" s="29">
        <f t="shared" si="19"/>
        <v>-0.4748991763</v>
      </c>
      <c r="AF13" s="26">
        <v>25.19</v>
      </c>
      <c r="AG13" s="27">
        <f t="shared" si="20"/>
        <v>2.023316007</v>
      </c>
      <c r="AH13" s="26">
        <v>160.0</v>
      </c>
      <c r="AI13" s="27">
        <f t="shared" si="21"/>
        <v>-0.5127150073</v>
      </c>
      <c r="AJ13" s="29">
        <f t="shared" si="22"/>
        <v>0.7553004997</v>
      </c>
      <c r="AK13" s="23">
        <f t="shared" si="23"/>
        <v>0.1940063335</v>
      </c>
      <c r="AL13" s="30" t="str">
        <f t="shared" si="1"/>
        <v>Saudi Arabia</v>
      </c>
    </row>
    <row r="14">
      <c r="A14" s="25" t="s">
        <v>49</v>
      </c>
      <c r="B14" s="26">
        <v>3.38</v>
      </c>
      <c r="C14" s="27">
        <f t="shared" si="2"/>
        <v>0.249372134</v>
      </c>
      <c r="D14" s="26">
        <v>1.05</v>
      </c>
      <c r="E14" s="27">
        <f t="shared" si="3"/>
        <v>-0.1425935563</v>
      </c>
      <c r="F14" s="26">
        <v>4.84</v>
      </c>
      <c r="G14" s="27">
        <f t="shared" si="4"/>
        <v>-0.005670212025</v>
      </c>
      <c r="H14" s="28">
        <f t="shared" si="5"/>
        <v>0.03370278854</v>
      </c>
      <c r="I14" s="26">
        <v>2852.0</v>
      </c>
      <c r="J14" s="27">
        <f t="shared" si="6"/>
        <v>0.1096050882</v>
      </c>
      <c r="K14" s="26">
        <v>28.0</v>
      </c>
      <c r="L14" s="27">
        <f t="shared" si="7"/>
        <v>0.7633951549</v>
      </c>
      <c r="M14" s="29">
        <f t="shared" si="8"/>
        <v>0.4365001216</v>
      </c>
      <c r="N14" s="26">
        <v>6.52</v>
      </c>
      <c r="O14" s="27">
        <f t="shared" si="9"/>
        <v>-0.2115667565</v>
      </c>
      <c r="P14" s="26">
        <v>18.24</v>
      </c>
      <c r="Q14" s="27">
        <f t="shared" si="10"/>
        <v>0.5829946925</v>
      </c>
      <c r="R14" s="29">
        <f t="shared" si="11"/>
        <v>0.185713968</v>
      </c>
      <c r="S14" s="26">
        <v>47466.47</v>
      </c>
      <c r="T14" s="27">
        <f t="shared" si="12"/>
        <v>0.2453492403</v>
      </c>
      <c r="U14" s="29">
        <f t="shared" si="13"/>
        <v>0.2453492403</v>
      </c>
      <c r="V14" s="26">
        <v>0.91</v>
      </c>
      <c r="W14" s="27">
        <f t="shared" si="14"/>
        <v>0.836328391</v>
      </c>
      <c r="X14" s="26">
        <v>0.74</v>
      </c>
      <c r="Y14" s="27">
        <f t="shared" si="15"/>
        <v>0.9066058621</v>
      </c>
      <c r="Z14" s="26">
        <v>0.03</v>
      </c>
      <c r="AA14" s="27">
        <f t="shared" si="16"/>
        <v>-1.027495666</v>
      </c>
      <c r="AB14" s="29">
        <f t="shared" si="17"/>
        <v>0.238479529</v>
      </c>
      <c r="AC14" s="26">
        <v>121.0</v>
      </c>
      <c r="AD14" s="27">
        <f t="shared" si="18"/>
        <v>3.240368086</v>
      </c>
      <c r="AE14" s="29">
        <f t="shared" si="19"/>
        <v>3.240368086</v>
      </c>
      <c r="AF14" s="26">
        <v>12.28</v>
      </c>
      <c r="AG14" s="27">
        <f t="shared" si="20"/>
        <v>0.3826864753</v>
      </c>
      <c r="AH14" s="26">
        <v>886.0</v>
      </c>
      <c r="AI14" s="27">
        <f t="shared" si="21"/>
        <v>-0.0394195568</v>
      </c>
      <c r="AJ14" s="29">
        <f t="shared" si="22"/>
        <v>0.1716334592</v>
      </c>
      <c r="AK14" s="23">
        <f t="shared" si="23"/>
        <v>0.5896367655</v>
      </c>
      <c r="AL14" s="30" t="str">
        <f t="shared" si="1"/>
        <v>UK</v>
      </c>
    </row>
    <row r="15">
      <c r="A15" s="25" t="s">
        <v>50</v>
      </c>
      <c r="B15" s="26">
        <v>13.0</v>
      </c>
      <c r="C15" s="27">
        <f t="shared" si="2"/>
        <v>2.734482557</v>
      </c>
      <c r="D15" s="26">
        <v>21.38</v>
      </c>
      <c r="E15" s="27">
        <f t="shared" si="3"/>
        <v>3.599566943</v>
      </c>
      <c r="F15" s="26">
        <v>34.76</v>
      </c>
      <c r="G15" s="27">
        <f t="shared" si="4"/>
        <v>3.387384664</v>
      </c>
      <c r="H15" s="28">
        <f t="shared" si="5"/>
        <v>3.240478055</v>
      </c>
      <c r="I15" s="26">
        <v>14360.0</v>
      </c>
      <c r="J15" s="27">
        <f t="shared" si="6"/>
        <v>3.289810916</v>
      </c>
      <c r="K15" s="26">
        <v>87.87</v>
      </c>
      <c r="L15" s="27">
        <f t="shared" si="7"/>
        <v>3.380362818</v>
      </c>
      <c r="M15" s="29">
        <f t="shared" si="8"/>
        <v>3.335086867</v>
      </c>
      <c r="N15" s="26">
        <v>5.65</v>
      </c>
      <c r="O15" s="27">
        <f t="shared" si="9"/>
        <v>-0.4080753808</v>
      </c>
      <c r="P15" s="26">
        <v>16.78</v>
      </c>
      <c r="Q15" s="27">
        <f t="shared" si="10"/>
        <v>0.2831453791</v>
      </c>
      <c r="R15" s="29">
        <f t="shared" si="11"/>
        <v>-0.06246500089</v>
      </c>
      <c r="S15" s="26">
        <v>94600.81</v>
      </c>
      <c r="T15" s="27">
        <f t="shared" si="12"/>
        <v>1.615071863</v>
      </c>
      <c r="U15" s="29">
        <f t="shared" si="13"/>
        <v>1.615071863</v>
      </c>
      <c r="V15" s="26">
        <v>0.91</v>
      </c>
      <c r="W15" s="27">
        <f t="shared" si="14"/>
        <v>0.836328391</v>
      </c>
      <c r="X15" s="26">
        <v>0.69</v>
      </c>
      <c r="Y15" s="27">
        <f t="shared" si="15"/>
        <v>0.7548303272</v>
      </c>
      <c r="Z15" s="26">
        <v>0.07</v>
      </c>
      <c r="AA15" s="27">
        <f t="shared" si="16"/>
        <v>-0.8741381039</v>
      </c>
      <c r="AB15" s="29">
        <f t="shared" si="17"/>
        <v>0.2390068714</v>
      </c>
      <c r="AC15" s="26">
        <v>55.0</v>
      </c>
      <c r="AD15" s="27">
        <f t="shared" si="18"/>
        <v>1.21385867</v>
      </c>
      <c r="AE15" s="29">
        <f t="shared" si="19"/>
        <v>1.21385867</v>
      </c>
      <c r="AF15" s="26">
        <v>23.11</v>
      </c>
      <c r="AG15" s="27">
        <f t="shared" si="20"/>
        <v>1.7589853</v>
      </c>
      <c r="AH15" s="26">
        <v>6129.0</v>
      </c>
      <c r="AI15" s="27">
        <f t="shared" si="21"/>
        <v>3.378608056</v>
      </c>
      <c r="AJ15" s="29">
        <f t="shared" si="22"/>
        <v>2.568796678</v>
      </c>
      <c r="AK15" s="23">
        <f t="shared" si="23"/>
        <v>1.769978871</v>
      </c>
      <c r="AL15" s="30" t="str">
        <f t="shared" si="1"/>
        <v>US</v>
      </c>
    </row>
    <row r="16">
      <c r="A16" s="25" t="s">
        <v>51</v>
      </c>
      <c r="B16" s="26">
        <v>0.01</v>
      </c>
      <c r="C16" s="27">
        <f t="shared" si="2"/>
        <v>-0.6211914967</v>
      </c>
      <c r="D16" s="26">
        <v>0.37</v>
      </c>
      <c r="E16" s="27">
        <f t="shared" si="3"/>
        <v>-0.2677617383</v>
      </c>
      <c r="F16" s="26">
        <v>0.55</v>
      </c>
      <c r="G16" s="27">
        <f t="shared" si="4"/>
        <v>-0.4921744038</v>
      </c>
      <c r="H16" s="28">
        <f t="shared" si="5"/>
        <v>-0.4603758796</v>
      </c>
      <c r="I16" s="26">
        <v>1474.0</v>
      </c>
      <c r="J16" s="27">
        <f t="shared" si="6"/>
        <v>-0.2712016228</v>
      </c>
      <c r="K16" s="26">
        <v>0.0</v>
      </c>
      <c r="L16" s="27">
        <f t="shared" si="7"/>
        <v>-0.4605082121</v>
      </c>
      <c r="M16" s="29">
        <f t="shared" si="8"/>
        <v>-0.3658549174</v>
      </c>
      <c r="N16" s="26">
        <v>7.11</v>
      </c>
      <c r="O16" s="27">
        <f t="shared" si="9"/>
        <v>-0.0783022871</v>
      </c>
      <c r="P16" s="26">
        <v>12.68</v>
      </c>
      <c r="Q16" s="27">
        <f t="shared" si="10"/>
        <v>-0.5588972134</v>
      </c>
      <c r="R16" s="29">
        <f t="shared" si="11"/>
        <v>-0.3185997502</v>
      </c>
      <c r="S16" s="26">
        <v>22145.97</v>
      </c>
      <c r="T16" s="27">
        <f t="shared" si="12"/>
        <v>-0.4904637923</v>
      </c>
      <c r="U16" s="29">
        <f t="shared" si="13"/>
        <v>-0.4904637923</v>
      </c>
      <c r="V16" s="26">
        <v>0.91</v>
      </c>
      <c r="W16" s="27">
        <f t="shared" si="14"/>
        <v>0.836328391</v>
      </c>
      <c r="X16" s="26">
        <v>0.56</v>
      </c>
      <c r="Y16" s="27">
        <f t="shared" si="15"/>
        <v>0.3602139363</v>
      </c>
      <c r="Z16" s="26">
        <v>0.65</v>
      </c>
      <c r="AA16" s="27">
        <f t="shared" si="16"/>
        <v>1.349546546</v>
      </c>
      <c r="AB16" s="29">
        <f t="shared" si="17"/>
        <v>0.8486962912</v>
      </c>
      <c r="AC16" s="26">
        <v>3.0</v>
      </c>
      <c r="AD16" s="27">
        <f t="shared" si="18"/>
        <v>-0.3827851119</v>
      </c>
      <c r="AE16" s="29">
        <f t="shared" si="19"/>
        <v>-0.3827851119</v>
      </c>
      <c r="AF16" s="26">
        <v>5.36</v>
      </c>
      <c r="AG16" s="27">
        <f t="shared" si="20"/>
        <v>-0.4967214533</v>
      </c>
      <c r="AH16" s="26">
        <v>116.0</v>
      </c>
      <c r="AI16" s="27">
        <f t="shared" si="21"/>
        <v>-0.5413995801</v>
      </c>
      <c r="AJ16" s="29">
        <f t="shared" si="22"/>
        <v>-0.5190605167</v>
      </c>
      <c r="AK16" s="23">
        <f t="shared" si="23"/>
        <v>-0.253432078</v>
      </c>
      <c r="AL16" s="30" t="str">
        <f t="shared" si="1"/>
        <v>Venezuela</v>
      </c>
    </row>
    <row r="17">
      <c r="A17" s="33"/>
      <c r="B17" s="33"/>
      <c r="C17" s="34"/>
      <c r="D17" s="33"/>
      <c r="E17" s="34"/>
      <c r="F17" s="33"/>
      <c r="G17" s="34"/>
      <c r="H17" s="35"/>
      <c r="I17" s="33"/>
      <c r="J17" s="34"/>
      <c r="K17" s="33"/>
      <c r="L17" s="34"/>
      <c r="M17" s="36"/>
      <c r="N17" s="33"/>
      <c r="O17" s="34"/>
      <c r="P17" s="33"/>
      <c r="Q17" s="34"/>
      <c r="R17" s="36"/>
      <c r="S17" s="33"/>
      <c r="T17" s="34"/>
      <c r="U17" s="36"/>
      <c r="V17" s="33"/>
      <c r="W17" s="34"/>
      <c r="X17" s="33"/>
      <c r="Y17" s="34"/>
      <c r="Z17" s="33"/>
      <c r="AA17" s="34"/>
      <c r="AB17" s="36"/>
      <c r="AC17" s="33"/>
      <c r="AD17" s="34"/>
      <c r="AE17" s="36"/>
      <c r="AF17" s="33"/>
      <c r="AG17" s="34"/>
      <c r="AH17" s="33"/>
      <c r="AI17" s="34"/>
      <c r="AJ17" s="36"/>
      <c r="AK17" s="37"/>
      <c r="AL17" s="33"/>
    </row>
    <row r="18">
      <c r="A18" s="38" t="s">
        <v>52</v>
      </c>
      <c r="B18" s="39">
        <f t="shared" ref="B18:AJ18" si="24">AVERAGE(B2:B16)</f>
        <v>2.414666667</v>
      </c>
      <c r="C18" s="40">
        <f t="shared" si="24"/>
        <v>0</v>
      </c>
      <c r="D18" s="39">
        <f t="shared" si="24"/>
        <v>1.824666667</v>
      </c>
      <c r="E18" s="40">
        <f t="shared" si="24"/>
        <v>0</v>
      </c>
      <c r="F18" s="39">
        <f t="shared" si="24"/>
        <v>4.89</v>
      </c>
      <c r="G18" s="40">
        <f t="shared" si="24"/>
        <v>0</v>
      </c>
      <c r="H18" s="41">
        <f t="shared" si="24"/>
        <v>0</v>
      </c>
      <c r="I18" s="39">
        <f t="shared" si="24"/>
        <v>2455.379333</v>
      </c>
      <c r="J18" s="40">
        <f t="shared" si="24"/>
        <v>0</v>
      </c>
      <c r="K18" s="39">
        <f t="shared" si="24"/>
        <v>10.53533333</v>
      </c>
      <c r="L18" s="40">
        <f t="shared" si="24"/>
        <v>0</v>
      </c>
      <c r="M18" s="41">
        <f t="shared" si="24"/>
        <v>0</v>
      </c>
      <c r="N18" s="39">
        <f t="shared" si="24"/>
        <v>7.456666667</v>
      </c>
      <c r="O18" s="40">
        <f t="shared" si="24"/>
        <v>0</v>
      </c>
      <c r="P18" s="39">
        <f t="shared" si="24"/>
        <v>15.40133333</v>
      </c>
      <c r="Q18" s="40">
        <f t="shared" si="24"/>
        <v>0</v>
      </c>
      <c r="R18" s="41">
        <f t="shared" si="24"/>
        <v>0</v>
      </c>
      <c r="S18" s="39">
        <f t="shared" si="24"/>
        <v>39023.61133</v>
      </c>
      <c r="T18" s="40">
        <f t="shared" si="24"/>
        <v>0</v>
      </c>
      <c r="U18" s="41">
        <f t="shared" si="24"/>
        <v>0</v>
      </c>
      <c r="V18" s="39">
        <f t="shared" si="24"/>
        <v>0.5906666667</v>
      </c>
      <c r="W18" s="40">
        <f t="shared" si="24"/>
        <v>0</v>
      </c>
      <c r="X18" s="39">
        <f t="shared" si="24"/>
        <v>0.4413333333</v>
      </c>
      <c r="Y18" s="40">
        <f t="shared" si="24"/>
        <v>0</v>
      </c>
      <c r="Z18" s="39">
        <f t="shared" si="24"/>
        <v>0.298</v>
      </c>
      <c r="AA18" s="40">
        <f t="shared" si="24"/>
        <v>0</v>
      </c>
      <c r="AB18" s="41">
        <f t="shared" si="24"/>
        <v>0</v>
      </c>
      <c r="AC18" s="39">
        <f t="shared" si="24"/>
        <v>15.46666667</v>
      </c>
      <c r="AD18" s="40">
        <f t="shared" si="24"/>
        <v>0</v>
      </c>
      <c r="AE18" s="41">
        <f t="shared" si="24"/>
        <v>0</v>
      </c>
      <c r="AF18" s="39">
        <f t="shared" si="24"/>
        <v>9.268666667</v>
      </c>
      <c r="AG18" s="40">
        <f t="shared" si="24"/>
        <v>0</v>
      </c>
      <c r="AH18" s="39">
        <f t="shared" si="24"/>
        <v>946.4666667</v>
      </c>
      <c r="AI18" s="40">
        <f t="shared" si="24"/>
        <v>0</v>
      </c>
      <c r="AJ18" s="41">
        <f t="shared" si="24"/>
        <v>0</v>
      </c>
      <c r="AK18" s="42"/>
      <c r="AL18" s="43"/>
    </row>
    <row r="19">
      <c r="A19" s="38" t="s">
        <v>53</v>
      </c>
      <c r="B19" s="39">
        <f t="shared" ref="B19:AJ19" si="25">STDEV(B2:B16)</f>
        <v>3.87105535</v>
      </c>
      <c r="C19" s="40">
        <f t="shared" si="25"/>
        <v>1</v>
      </c>
      <c r="D19" s="39">
        <f t="shared" si="25"/>
        <v>5.432690555</v>
      </c>
      <c r="E19" s="40">
        <f t="shared" si="25"/>
        <v>1</v>
      </c>
      <c r="F19" s="39">
        <f t="shared" si="25"/>
        <v>8.81801241</v>
      </c>
      <c r="G19" s="40">
        <f t="shared" si="25"/>
        <v>1</v>
      </c>
      <c r="H19" s="41">
        <f t="shared" si="25"/>
        <v>0.9450759872</v>
      </c>
      <c r="I19" s="39">
        <f t="shared" si="25"/>
        <v>3618.633706</v>
      </c>
      <c r="J19" s="40">
        <f t="shared" si="25"/>
        <v>1</v>
      </c>
      <c r="K19" s="39">
        <f t="shared" si="25"/>
        <v>22.87762315</v>
      </c>
      <c r="L19" s="40">
        <f t="shared" si="25"/>
        <v>1</v>
      </c>
      <c r="M19" s="41">
        <f t="shared" si="25"/>
        <v>0.9835230795</v>
      </c>
      <c r="N19" s="39">
        <f t="shared" si="25"/>
        <v>4.427286603</v>
      </c>
      <c r="O19" s="40">
        <f t="shared" si="25"/>
        <v>1</v>
      </c>
      <c r="P19" s="39">
        <f t="shared" si="25"/>
        <v>4.869112367</v>
      </c>
      <c r="Q19" s="40">
        <f t="shared" si="25"/>
        <v>1</v>
      </c>
      <c r="R19" s="41">
        <f t="shared" si="25"/>
        <v>0.6400219172</v>
      </c>
      <c r="S19" s="39">
        <f t="shared" si="25"/>
        <v>34411.5949</v>
      </c>
      <c r="T19" s="40">
        <f t="shared" si="25"/>
        <v>1</v>
      </c>
      <c r="U19" s="41">
        <f t="shared" si="25"/>
        <v>1</v>
      </c>
      <c r="V19" s="39">
        <f t="shared" si="25"/>
        <v>0.3818276849</v>
      </c>
      <c r="W19" s="40">
        <f t="shared" si="25"/>
        <v>1</v>
      </c>
      <c r="X19" s="39">
        <f t="shared" si="25"/>
        <v>0.3294338578</v>
      </c>
      <c r="Y19" s="40">
        <f t="shared" si="25"/>
        <v>1</v>
      </c>
      <c r="Z19" s="39">
        <f t="shared" si="25"/>
        <v>0.2608283508</v>
      </c>
      <c r="AA19" s="40">
        <f t="shared" si="25"/>
        <v>1</v>
      </c>
      <c r="AB19" s="41">
        <f t="shared" si="25"/>
        <v>0.5157498374</v>
      </c>
      <c r="AC19" s="39">
        <f t="shared" si="25"/>
        <v>32.56831648</v>
      </c>
      <c r="AD19" s="40">
        <f t="shared" si="25"/>
        <v>1</v>
      </c>
      <c r="AE19" s="41">
        <f t="shared" si="25"/>
        <v>1</v>
      </c>
      <c r="AF19" s="39">
        <f t="shared" si="25"/>
        <v>7.868930647</v>
      </c>
      <c r="AG19" s="40">
        <f t="shared" si="25"/>
        <v>1</v>
      </c>
      <c r="AH19" s="39">
        <f t="shared" si="25"/>
        <v>1533.925583</v>
      </c>
      <c r="AI19" s="40">
        <f t="shared" si="25"/>
        <v>1</v>
      </c>
      <c r="AJ19" s="41">
        <f t="shared" si="25"/>
        <v>0.8485118153</v>
      </c>
      <c r="AK19" s="42"/>
      <c r="AL19" s="4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18.63"/>
    <col customWidth="1" min="3" max="3" width="13.25"/>
    <col customWidth="1" min="4" max="4" width="17.5"/>
    <col customWidth="1" min="5" max="5" width="12.13"/>
    <col customWidth="1" min="6" max="6" width="16.63"/>
    <col customWidth="1" min="7" max="7" width="11.25"/>
    <col customWidth="1" min="8" max="8" width="6.63"/>
    <col customWidth="1" min="9" max="9" width="23.75"/>
    <col customWidth="1" min="10" max="10" width="20.75"/>
    <col customWidth="1" min="11" max="11" width="17.63"/>
    <col customWidth="1" min="12" max="12" width="14.75"/>
    <col customWidth="1" min="13" max="13" width="6.5"/>
    <col customWidth="1" min="14" max="14" width="22.88"/>
    <col customWidth="1" min="15" max="15" width="19.63"/>
    <col customWidth="1" min="16" max="16" width="24.75"/>
    <col customWidth="1" min="17" max="17" width="21.5"/>
    <col customWidth="1" min="18" max="18" width="6.88"/>
    <col customWidth="1" min="19" max="19" width="20.5"/>
    <col customWidth="1" min="20" max="20" width="18.25"/>
    <col customWidth="1" min="21" max="21" width="5.88"/>
    <col customWidth="1" min="22" max="22" width="18.63"/>
    <col customWidth="1" min="23" max="23" width="16.25"/>
    <col customWidth="1" min="24" max="24" width="15.88"/>
    <col customWidth="1" min="25" max="25" width="13.38"/>
    <col customWidth="1" min="26" max="26" width="17.75"/>
    <col customWidth="1" min="27" max="27" width="15.38"/>
    <col customWidth="1" min="28" max="28" width="6.0"/>
    <col customWidth="1" min="29" max="29" width="14.5"/>
    <col customWidth="1" min="30" max="30" width="12.0"/>
    <col customWidth="1" min="31" max="31" width="6.13"/>
    <col customWidth="1" min="32" max="32" width="11.88"/>
    <col customWidth="1" min="33" max="33" width="9.63"/>
    <col customWidth="1" min="34" max="34" width="23.25"/>
    <col customWidth="1" min="35" max="35" width="21.0"/>
    <col customWidth="1" min="36" max="36" width="5.88"/>
    <col customWidth="1" min="37" max="37" width="15.88"/>
  </cols>
  <sheetData>
    <row r="1">
      <c r="A1" s="44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44" t="s">
        <v>9</v>
      </c>
      <c r="K1" s="44" t="s">
        <v>10</v>
      </c>
      <c r="L1" s="44" t="s">
        <v>11</v>
      </c>
      <c r="M1" s="44" t="s">
        <v>12</v>
      </c>
      <c r="N1" s="44" t="s">
        <v>13</v>
      </c>
      <c r="O1" s="44" t="s">
        <v>14</v>
      </c>
      <c r="P1" s="44" t="s">
        <v>15</v>
      </c>
      <c r="Q1" s="44" t="s">
        <v>16</v>
      </c>
      <c r="R1" s="44" t="s">
        <v>17</v>
      </c>
      <c r="S1" s="44" t="s">
        <v>18</v>
      </c>
      <c r="T1" s="44" t="s">
        <v>19</v>
      </c>
      <c r="U1" s="44" t="s">
        <v>20</v>
      </c>
      <c r="V1" s="44" t="s">
        <v>21</v>
      </c>
      <c r="W1" s="44" t="s">
        <v>22</v>
      </c>
      <c r="X1" s="44" t="s">
        <v>23</v>
      </c>
      <c r="Y1" s="44" t="s">
        <v>24</v>
      </c>
      <c r="Z1" s="44" t="s">
        <v>25</v>
      </c>
      <c r="AA1" s="44" t="s">
        <v>26</v>
      </c>
      <c r="AB1" s="44" t="s">
        <v>27</v>
      </c>
      <c r="AC1" s="44" t="s">
        <v>28</v>
      </c>
      <c r="AD1" s="44" t="s">
        <v>29</v>
      </c>
      <c r="AE1" s="44" t="s">
        <v>30</v>
      </c>
      <c r="AF1" s="44" t="s">
        <v>31</v>
      </c>
      <c r="AG1" s="44" t="s">
        <v>32</v>
      </c>
      <c r="AH1" s="44" t="s">
        <v>33</v>
      </c>
      <c r="AI1" s="44" t="s">
        <v>34</v>
      </c>
      <c r="AJ1" s="44" t="s">
        <v>35</v>
      </c>
      <c r="AK1" s="45" t="s">
        <v>36</v>
      </c>
    </row>
    <row r="2">
      <c r="A2" s="46" t="s">
        <v>37</v>
      </c>
      <c r="B2" s="46">
        <v>0.65</v>
      </c>
      <c r="C2" s="47">
        <v>-0.4558619051016883</v>
      </c>
      <c r="D2" s="46">
        <v>1.59</v>
      </c>
      <c r="E2" s="47">
        <v>-0.04319529417142582</v>
      </c>
      <c r="F2" s="46">
        <v>3.63</v>
      </c>
      <c r="G2" s="47">
        <v>-0.14288934302449677</v>
      </c>
      <c r="H2" s="47">
        <v>-0.21398218076587028</v>
      </c>
      <c r="I2" s="46">
        <v>1846.07</v>
      </c>
      <c r="J2" s="47">
        <v>-0.16838104733549653</v>
      </c>
      <c r="K2" s="46">
        <v>15.25</v>
      </c>
      <c r="L2" s="47">
        <v>0.20608201454929065</v>
      </c>
      <c r="M2" s="47">
        <v>0.01885048360689706</v>
      </c>
      <c r="N2" s="46">
        <v>6.73</v>
      </c>
      <c r="O2" s="47">
        <v>-0.16413364026292895</v>
      </c>
      <c r="P2" s="46">
        <v>20.4</v>
      </c>
      <c r="Q2" s="47">
        <v>1.0266073753002996</v>
      </c>
      <c r="R2" s="47">
        <v>0.4312368675186853</v>
      </c>
      <c r="S2" s="46">
        <v>100058.66</v>
      </c>
      <c r="T2" s="47">
        <v>1.7736768332453392</v>
      </c>
      <c r="U2" s="47">
        <v>1.7736768332453392</v>
      </c>
      <c r="V2" s="46">
        <v>0.94</v>
      </c>
      <c r="W2" s="47">
        <v>0.9148978640175637</v>
      </c>
      <c r="X2" s="46">
        <v>0.76</v>
      </c>
      <c r="Y2" s="47">
        <v>0.9673160761079669</v>
      </c>
      <c r="Z2" s="46">
        <v>0.04</v>
      </c>
      <c r="AA2" s="47">
        <v>-0.989156275485065</v>
      </c>
      <c r="AB2" s="47">
        <v>0.29768588821348846</v>
      </c>
      <c r="AC2" s="46">
        <v>0.0</v>
      </c>
      <c r="AD2" s="47">
        <v>-0.4748991762579949</v>
      </c>
      <c r="AE2" s="47">
        <v>-0.4748991762579949</v>
      </c>
      <c r="AF2" s="46">
        <v>17.87</v>
      </c>
      <c r="AG2" s="47">
        <v>1.0930752499203564</v>
      </c>
      <c r="AH2" s="46">
        <v>533.0</v>
      </c>
      <c r="AI2" s="47">
        <v>-0.26954806097256817</v>
      </c>
      <c r="AJ2" s="47">
        <v>0.4117635944738941</v>
      </c>
      <c r="AK2" s="47">
        <v>0.3188296823758933</v>
      </c>
    </row>
    <row r="3">
      <c r="A3" s="46" t="s">
        <v>38</v>
      </c>
      <c r="B3" s="46">
        <v>8.58</v>
      </c>
      <c r="C3" s="47">
        <v>1.5926750655007234</v>
      </c>
      <c r="D3" s="46">
        <v>0.22</v>
      </c>
      <c r="E3" s="47">
        <v>-0.2953723666779034</v>
      </c>
      <c r="F3" s="46">
        <v>2.28</v>
      </c>
      <c r="G3" s="47">
        <v>-0.2959850676936004</v>
      </c>
      <c r="H3" s="47">
        <v>0.33377254370973986</v>
      </c>
      <c r="I3" s="46">
        <v>1020.62</v>
      </c>
      <c r="J3" s="47">
        <v>-0.39649200497127696</v>
      </c>
      <c r="K3" s="46">
        <v>0.0</v>
      </c>
      <c r="L3" s="47">
        <v>-0.4605082120931053</v>
      </c>
      <c r="M3" s="47">
        <v>-0.4285001085321911</v>
      </c>
      <c r="N3" s="46">
        <v>7.76</v>
      </c>
      <c r="O3" s="47">
        <v>0.06851450121067205</v>
      </c>
      <c r="P3" s="46">
        <v>11.62</v>
      </c>
      <c r="Q3" s="47">
        <v>-0.7765960299684326</v>
      </c>
      <c r="R3" s="47">
        <v>-0.35404076437888027</v>
      </c>
      <c r="S3" s="46">
        <v>3610.9</v>
      </c>
      <c r="T3" s="47">
        <v>-1.029092416020978</v>
      </c>
      <c r="U3" s="47">
        <v>-1.029092416020978</v>
      </c>
      <c r="V3" s="46">
        <v>0.02</v>
      </c>
      <c r="W3" s="47">
        <v>-1.4945659763340355</v>
      </c>
      <c r="X3" s="46">
        <v>0.03</v>
      </c>
      <c r="Y3" s="47">
        <v>-1.2486067342230456</v>
      </c>
      <c r="Z3" s="46">
        <v>0.27</v>
      </c>
      <c r="AA3" s="47">
        <v>-0.1073502934634953</v>
      </c>
      <c r="AB3" s="47">
        <v>-0.9501743346735254</v>
      </c>
      <c r="AC3" s="46">
        <v>0.0</v>
      </c>
      <c r="AD3" s="47">
        <v>-0.4748991762579949</v>
      </c>
      <c r="AE3" s="47">
        <v>-0.4748991762579949</v>
      </c>
      <c r="AF3" s="46">
        <v>1.15</v>
      </c>
      <c r="AG3" s="47">
        <v>-1.031736970510781</v>
      </c>
      <c r="AH3" s="46">
        <v>1881.0</v>
      </c>
      <c r="AI3" s="47">
        <v>0.6092429407793389</v>
      </c>
      <c r="AJ3" s="47">
        <v>-0.21124701486572106</v>
      </c>
      <c r="AK3" s="47">
        <v>-0.42027473085279726</v>
      </c>
    </row>
    <row r="4">
      <c r="A4" s="46" t="s">
        <v>39</v>
      </c>
      <c r="B4" s="46">
        <v>5.85</v>
      </c>
      <c r="C4" s="47">
        <v>0.8874410264408765</v>
      </c>
      <c r="D4" s="46">
        <v>1.27</v>
      </c>
      <c r="E4" s="47">
        <v>-0.10209796804155198</v>
      </c>
      <c r="F4" s="46">
        <v>6.94</v>
      </c>
      <c r="G4" s="47">
        <v>0.23247869301604618</v>
      </c>
      <c r="H4" s="47">
        <v>0.3392739171384569</v>
      </c>
      <c r="I4" s="46">
        <v>3192.0</v>
      </c>
      <c r="J4" s="47">
        <v>0.2035632027229273</v>
      </c>
      <c r="K4" s="46">
        <v>12.11</v>
      </c>
      <c r="L4" s="47">
        <v>0.06882999411275795</v>
      </c>
      <c r="M4" s="47">
        <v>0.13619659841784262</v>
      </c>
      <c r="N4" s="46">
        <v>4.78</v>
      </c>
      <c r="O4" s="47">
        <v>-0.6045840051886787</v>
      </c>
      <c r="P4" s="46">
        <v>18.33</v>
      </c>
      <c r="Q4" s="47">
        <v>0.6014785542403592</v>
      </c>
      <c r="R4" s="47">
        <v>-0.001552725474159744</v>
      </c>
      <c r="S4" s="46">
        <v>50493.95</v>
      </c>
      <c r="T4" s="47">
        <v>0.3333277257408959</v>
      </c>
      <c r="U4" s="47">
        <v>0.3333277257408959</v>
      </c>
      <c r="V4" s="46">
        <v>0.85</v>
      </c>
      <c r="W4" s="47">
        <v>0.6791894448527334</v>
      </c>
      <c r="X4" s="46">
        <v>0.81</v>
      </c>
      <c r="Y4" s="47">
        <v>1.1190916110621458</v>
      </c>
      <c r="Z4" s="46">
        <v>0.01</v>
      </c>
      <c r="AA4" s="47">
        <v>-1.1041744470530956</v>
      </c>
      <c r="AB4" s="47">
        <v>0.23136886962059452</v>
      </c>
      <c r="AC4" s="46">
        <v>22.0</v>
      </c>
      <c r="AD4" s="47">
        <v>0.20060396238484265</v>
      </c>
      <c r="AE4" s="47">
        <v>0.20060396238484265</v>
      </c>
      <c r="AF4" s="46">
        <v>14.67</v>
      </c>
      <c r="AG4" s="47">
        <v>0.6864126240005213</v>
      </c>
      <c r="AH4" s="46">
        <v>1397.0</v>
      </c>
      <c r="AI4" s="47">
        <v>0.2937126404470518</v>
      </c>
      <c r="AJ4" s="47">
        <v>0.49006263222378654</v>
      </c>
      <c r="AK4" s="47">
        <v>0.2467504402387464</v>
      </c>
    </row>
    <row r="5">
      <c r="A5" s="46" t="s">
        <v>40</v>
      </c>
      <c r="B5" s="46">
        <v>0.2</v>
      </c>
      <c r="C5" s="47">
        <v>-0.5721092741774871</v>
      </c>
      <c r="D5" s="46">
        <v>0.0</v>
      </c>
      <c r="E5" s="47">
        <v>-0.3358679549636151</v>
      </c>
      <c r="F5" s="46">
        <v>0.42</v>
      </c>
      <c r="G5" s="47">
        <v>-0.5069169550154764</v>
      </c>
      <c r="H5" s="47">
        <v>-0.47163139471885956</v>
      </c>
      <c r="I5" s="46">
        <v>314.0</v>
      </c>
      <c r="J5" s="47">
        <v>-0.5917646015968693</v>
      </c>
      <c r="K5" s="46">
        <v>0.0</v>
      </c>
      <c r="L5" s="47">
        <v>-0.4605082120931053</v>
      </c>
      <c r="M5" s="47">
        <v>-0.5261364068449873</v>
      </c>
      <c r="N5" s="46">
        <v>8.09</v>
      </c>
      <c r="O5" s="47">
        <v>0.14305225527502974</v>
      </c>
      <c r="P5" s="46">
        <v>11.22</v>
      </c>
      <c r="Q5" s="47">
        <v>-0.8587465267916091</v>
      </c>
      <c r="R5" s="47">
        <v>-0.3578471357582897</v>
      </c>
      <c r="S5" s="46">
        <v>20119.81</v>
      </c>
      <c r="T5" s="47">
        <v>-0.5493439461041526</v>
      </c>
      <c r="U5" s="47">
        <v>-0.5493439461041526</v>
      </c>
      <c r="V5" s="46">
        <v>0.05</v>
      </c>
      <c r="W5" s="47">
        <v>-1.415996503279092</v>
      </c>
      <c r="X5" s="46">
        <v>0.07</v>
      </c>
      <c r="Y5" s="47">
        <v>-1.1271863062597025</v>
      </c>
      <c r="Z5" s="46">
        <v>0.5</v>
      </c>
      <c r="AA5" s="47">
        <v>0.7744556885580741</v>
      </c>
      <c r="AB5" s="47">
        <v>-0.5895757069935734</v>
      </c>
      <c r="AC5" s="46">
        <v>8.0</v>
      </c>
      <c r="AD5" s="47">
        <v>-0.22926167129696304</v>
      </c>
      <c r="AE5" s="47">
        <v>-0.22926167129696304</v>
      </c>
      <c r="AF5" s="46">
        <v>4.4</v>
      </c>
      <c r="AG5" s="47">
        <v>-0.6187202410609487</v>
      </c>
      <c r="AH5" s="46">
        <v>57.0</v>
      </c>
      <c r="AI5" s="47">
        <v>-0.5798629844398588</v>
      </c>
      <c r="AJ5" s="47">
        <v>-0.5992916127504038</v>
      </c>
      <c r="AK5" s="47">
        <v>-0.47674870556940946</v>
      </c>
    </row>
    <row r="6">
      <c r="A6" s="46" t="s">
        <v>41</v>
      </c>
      <c r="B6" s="46">
        <v>1.66</v>
      </c>
      <c r="C6" s="47">
        <v>-0.19495114339822858</v>
      </c>
      <c r="D6" s="46">
        <v>0.03</v>
      </c>
      <c r="E6" s="47">
        <v>-0.3303458292882908</v>
      </c>
      <c r="F6" s="46">
        <v>1.0</v>
      </c>
      <c r="G6" s="47">
        <v>-0.44114249552800966</v>
      </c>
      <c r="H6" s="47">
        <v>-0.32214648940484303</v>
      </c>
      <c r="I6" s="46">
        <v>499.0</v>
      </c>
      <c r="J6" s="47">
        <v>-0.5406403334248183</v>
      </c>
      <c r="K6" s="46">
        <v>1.95</v>
      </c>
      <c r="L6" s="47">
        <v>-0.3752720847519465</v>
      </c>
      <c r="M6" s="47">
        <v>-0.4579562090883824</v>
      </c>
      <c r="N6" s="46">
        <v>3.3</v>
      </c>
      <c r="O6" s="47">
        <v>-0.9388745385682222</v>
      </c>
      <c r="P6" s="46">
        <v>8.41</v>
      </c>
      <c r="Q6" s="47">
        <v>-1.4358537669744267</v>
      </c>
      <c r="R6" s="47">
        <v>-1.1873641527713246</v>
      </c>
      <c r="S6" s="46">
        <v>1462.51</v>
      </c>
      <c r="T6" s="47">
        <v>-1.0915245702507006</v>
      </c>
      <c r="U6" s="47">
        <v>-1.0915245702507006</v>
      </c>
      <c r="V6" s="46">
        <v>0.64</v>
      </c>
      <c r="W6" s="47">
        <v>0.12920313346812926</v>
      </c>
      <c r="X6" s="46">
        <v>0.46</v>
      </c>
      <c r="Y6" s="47">
        <v>0.05666286638289329</v>
      </c>
      <c r="Z6" s="46">
        <v>0.36</v>
      </c>
      <c r="AA6" s="47">
        <v>0.237704221240597</v>
      </c>
      <c r="AB6" s="47">
        <v>0.14119007369720651</v>
      </c>
      <c r="AC6" s="46">
        <v>0.0</v>
      </c>
      <c r="AD6" s="47">
        <v>-0.4748991762579949</v>
      </c>
      <c r="AE6" s="47">
        <v>-0.4748991762579949</v>
      </c>
      <c r="AF6" s="46">
        <v>0.38</v>
      </c>
      <c r="AG6" s="47">
        <v>-1.129590164872741</v>
      </c>
      <c r="AH6" s="46">
        <v>759.0</v>
      </c>
      <c r="AI6" s="47">
        <v>-0.12221366453641756</v>
      </c>
      <c r="AJ6" s="47">
        <v>-0.6259019147045793</v>
      </c>
      <c r="AK6" s="47">
        <v>-0.5828031918284443</v>
      </c>
    </row>
    <row r="7">
      <c r="A7" s="46" t="s">
        <v>42</v>
      </c>
      <c r="B7" s="46">
        <v>0.03</v>
      </c>
      <c r="C7" s="47">
        <v>-0.6160249469394556</v>
      </c>
      <c r="D7" s="46">
        <v>0.15</v>
      </c>
      <c r="E7" s="47">
        <v>-0.3082573265869935</v>
      </c>
      <c r="F7" s="46">
        <v>0.68</v>
      </c>
      <c r="G7" s="47">
        <v>-0.477431852486612</v>
      </c>
      <c r="H7" s="47">
        <v>-0.46723804200435365</v>
      </c>
      <c r="I7" s="46">
        <v>660.0</v>
      </c>
      <c r="J7" s="47">
        <v>-0.4961484027453579</v>
      </c>
      <c r="K7" s="46">
        <v>0.0</v>
      </c>
      <c r="L7" s="47">
        <v>-0.4605082120931053</v>
      </c>
      <c r="M7" s="47">
        <v>-0.4783283074192316</v>
      </c>
      <c r="N7" s="46">
        <v>7.44</v>
      </c>
      <c r="O7" s="47">
        <v>-0.003764533033553403</v>
      </c>
      <c r="P7" s="46">
        <v>17.28</v>
      </c>
      <c r="Q7" s="47">
        <v>0.38583350007952055</v>
      </c>
      <c r="R7" s="47">
        <v>0.19103448352298358</v>
      </c>
      <c r="S7" s="46">
        <v>7740.96</v>
      </c>
      <c r="T7" s="47">
        <v>-0.9090729861697836</v>
      </c>
      <c r="U7" s="47">
        <v>-0.9090729861697836</v>
      </c>
      <c r="V7" s="46">
        <v>0.19</v>
      </c>
      <c r="W7" s="47">
        <v>-1.0493389623560225</v>
      </c>
      <c r="X7" s="46">
        <v>0.09</v>
      </c>
      <c r="Y7" s="47">
        <v>-1.0664760922780308</v>
      </c>
      <c r="Z7" s="46">
        <v>0.4</v>
      </c>
      <c r="AA7" s="47">
        <v>0.39106178333130487</v>
      </c>
      <c r="AB7" s="47">
        <v>-0.5749177571009162</v>
      </c>
      <c r="AC7" s="46">
        <v>3.0</v>
      </c>
      <c r="AD7" s="47">
        <v>-0.38278511189760794</v>
      </c>
      <c r="AE7" s="47">
        <v>-0.38278511189760794</v>
      </c>
      <c r="AF7" s="46">
        <v>3.6</v>
      </c>
      <c r="AG7" s="47">
        <v>-0.7203858975409075</v>
      </c>
      <c r="AH7" s="46">
        <v>287.0</v>
      </c>
      <c r="AI7" s="47">
        <v>-0.42992089957121</v>
      </c>
      <c r="AJ7" s="47">
        <v>-0.5751533985560587</v>
      </c>
      <c r="AK7" s="47">
        <v>-0.4468213186271378</v>
      </c>
    </row>
    <row r="8">
      <c r="A8" s="46" t="s">
        <v>43</v>
      </c>
      <c r="B8" s="46">
        <v>0.0</v>
      </c>
      <c r="C8" s="47">
        <v>-0.6237747715445089</v>
      </c>
      <c r="D8" s="46">
        <v>0.03</v>
      </c>
      <c r="E8" s="47">
        <v>-0.3303458292882908</v>
      </c>
      <c r="F8" s="46">
        <v>0.14</v>
      </c>
      <c r="G8" s="47">
        <v>-0.5386701423542535</v>
      </c>
      <c r="H8" s="47">
        <v>-0.4975969143956844</v>
      </c>
      <c r="I8" s="46">
        <v>115.0</v>
      </c>
      <c r="J8" s="47">
        <v>-0.6467577333062645</v>
      </c>
      <c r="K8" s="46">
        <v>0.0</v>
      </c>
      <c r="L8" s="47">
        <v>-0.4605082120931053</v>
      </c>
      <c r="M8" s="47">
        <v>-0.5536329726996849</v>
      </c>
      <c r="N8" s="46">
        <v>4.42</v>
      </c>
      <c r="O8" s="47">
        <v>-0.6858979187134326</v>
      </c>
      <c r="P8" s="46">
        <v>27.35</v>
      </c>
      <c r="Q8" s="47">
        <v>2.4539722576029983</v>
      </c>
      <c r="R8" s="47">
        <v>0.8840371694447828</v>
      </c>
      <c r="S8" s="46">
        <v>4572.25</v>
      </c>
      <c r="T8" s="47">
        <v>-1.0011556114981754</v>
      </c>
      <c r="U8" s="47">
        <v>-1.0011556114981754</v>
      </c>
      <c r="V8" s="46">
        <v>0.12</v>
      </c>
      <c r="W8" s="47">
        <v>-1.2326677328175573</v>
      </c>
      <c r="X8" s="46">
        <v>0.06</v>
      </c>
      <c r="Y8" s="47">
        <v>-1.1575414132505382</v>
      </c>
      <c r="Z8" s="46">
        <v>0.58</v>
      </c>
      <c r="AA8" s="47">
        <v>1.0811708127394895</v>
      </c>
      <c r="AB8" s="47">
        <v>-0.4363461111095353</v>
      </c>
      <c r="AC8" s="46">
        <v>0.0</v>
      </c>
      <c r="AD8" s="47">
        <v>-0.4748991762579949</v>
      </c>
      <c r="AE8" s="47">
        <v>-0.4748991762579949</v>
      </c>
      <c r="AF8" s="46">
        <v>2.76</v>
      </c>
      <c r="AG8" s="47">
        <v>-0.8271348368448641</v>
      </c>
      <c r="AH8" s="46">
        <v>123.0</v>
      </c>
      <c r="AI8" s="47">
        <v>-0.5368361253036379</v>
      </c>
      <c r="AJ8" s="47">
        <v>-0.6819854810742509</v>
      </c>
      <c r="AK8" s="47">
        <v>-0.37623046232140833</v>
      </c>
    </row>
    <row r="9">
      <c r="A9" s="46" t="s">
        <v>44</v>
      </c>
      <c r="B9" s="46">
        <v>0.38</v>
      </c>
      <c r="C9" s="47">
        <v>-0.5256103265471677</v>
      </c>
      <c r="D9" s="46">
        <v>0.59</v>
      </c>
      <c r="E9" s="47">
        <v>-0.22726615001557002</v>
      </c>
      <c r="F9" s="46">
        <v>4.38</v>
      </c>
      <c r="G9" s="47">
        <v>-0.05783616265277255</v>
      </c>
      <c r="H9" s="47">
        <v>-0.2702375464051701</v>
      </c>
      <c r="I9" s="46">
        <v>3792.0</v>
      </c>
      <c r="J9" s="47">
        <v>0.3693716400376868</v>
      </c>
      <c r="K9" s="46">
        <v>3.14</v>
      </c>
      <c r="L9" s="47">
        <v>-0.3232561916565726</v>
      </c>
      <c r="M9" s="47">
        <v>0.0230577241905571</v>
      </c>
      <c r="N9" s="46">
        <v>7.13</v>
      </c>
      <c r="O9" s="47">
        <v>-0.07378484745764706</v>
      </c>
      <c r="P9" s="46">
        <v>16.3</v>
      </c>
      <c r="Q9" s="47">
        <v>0.18456478286273711</v>
      </c>
      <c r="R9" s="47">
        <v>0.05538996770254503</v>
      </c>
      <c r="S9" s="46">
        <v>29675.04</v>
      </c>
      <c r="T9" s="47">
        <v>-0.27166922547127337</v>
      </c>
      <c r="U9" s="47">
        <v>-0.27166922547127337</v>
      </c>
      <c r="V9" s="46">
        <v>0.94</v>
      </c>
      <c r="W9" s="47">
        <v>0.9148978640175637</v>
      </c>
      <c r="X9" s="46">
        <v>0.64</v>
      </c>
      <c r="Y9" s="47">
        <v>0.6030547922179375</v>
      </c>
      <c r="Z9" s="46">
        <v>0.19</v>
      </c>
      <c r="AA9" s="47">
        <v>-0.41406541764491084</v>
      </c>
      <c r="AB9" s="47">
        <v>0.36796241286353015</v>
      </c>
      <c r="AC9" s="46">
        <v>13.0</v>
      </c>
      <c r="AD9" s="47">
        <v>-0.07573823069631815</v>
      </c>
      <c r="AE9" s="47">
        <v>-0.07573823069631815</v>
      </c>
      <c r="AF9" s="46">
        <v>6.76</v>
      </c>
      <c r="AG9" s="47">
        <v>-0.31880655444507056</v>
      </c>
      <c r="AH9" s="46">
        <v>444.0</v>
      </c>
      <c r="AI9" s="47">
        <v>-0.327569128595654</v>
      </c>
      <c r="AJ9" s="47">
        <v>-0.3231878415203623</v>
      </c>
      <c r="AK9" s="47">
        <v>-0.07622328357330485</v>
      </c>
    </row>
    <row r="10">
      <c r="A10" s="46" t="s">
        <v>45</v>
      </c>
      <c r="B10" s="46">
        <v>2.37</v>
      </c>
      <c r="C10" s="47">
        <v>-0.011538627745301396</v>
      </c>
      <c r="D10" s="46">
        <v>0.19</v>
      </c>
      <c r="E10" s="47">
        <v>-0.30089449235322774</v>
      </c>
      <c r="F10" s="46">
        <v>11.2</v>
      </c>
      <c r="G10" s="47">
        <v>0.7155807575274397</v>
      </c>
      <c r="H10" s="47">
        <v>0.13438254580963685</v>
      </c>
      <c r="I10" s="46">
        <v>5140.0</v>
      </c>
      <c r="J10" s="47">
        <v>0.7418879292048466</v>
      </c>
      <c r="K10" s="46">
        <v>9.71</v>
      </c>
      <c r="L10" s="47">
        <v>-0.03607600876866823</v>
      </c>
      <c r="M10" s="47">
        <v>0.3529059602180892</v>
      </c>
      <c r="N10" s="46">
        <v>8.03</v>
      </c>
      <c r="O10" s="47">
        <v>0.12949993635423732</v>
      </c>
      <c r="P10" s="46">
        <v>12.14</v>
      </c>
      <c r="Q10" s="47">
        <v>-0.6698003840983023</v>
      </c>
      <c r="R10" s="47">
        <v>-0.2701502238720325</v>
      </c>
      <c r="S10" s="46">
        <v>38054.02</v>
      </c>
      <c r="T10" s="47">
        <v>-0.02817629744248892</v>
      </c>
      <c r="U10" s="47">
        <v>-0.02817629744248892</v>
      </c>
      <c r="V10" s="46">
        <v>0.68</v>
      </c>
      <c r="W10" s="47">
        <v>0.23396243087472063</v>
      </c>
      <c r="X10" s="46">
        <v>0.76</v>
      </c>
      <c r="Y10" s="47">
        <v>0.9673160761079669</v>
      </c>
      <c r="Z10" s="46">
        <v>0.11</v>
      </c>
      <c r="AA10" s="47">
        <v>-0.7207805418263264</v>
      </c>
      <c r="AB10" s="47">
        <v>0.16016598838545368</v>
      </c>
      <c r="AC10" s="46">
        <v>1.0</v>
      </c>
      <c r="AD10" s="47">
        <v>-0.4441944881378659</v>
      </c>
      <c r="AE10" s="47">
        <v>-0.4441944881378659</v>
      </c>
      <c r="AF10" s="46">
        <v>9.26</v>
      </c>
      <c r="AG10" s="47">
        <v>-0.0011013779451995445</v>
      </c>
      <c r="AH10" s="46">
        <v>1133.0</v>
      </c>
      <c r="AI10" s="47">
        <v>0.12160520390216795</v>
      </c>
      <c r="AJ10" s="47">
        <v>0.0602519129784842</v>
      </c>
      <c r="AK10" s="47">
        <v>0.0017085557449080953</v>
      </c>
    </row>
    <row r="11">
      <c r="A11" s="46" t="s">
        <v>46</v>
      </c>
      <c r="B11" s="46">
        <v>0.07</v>
      </c>
      <c r="C11" s="47">
        <v>-0.6056918474660513</v>
      </c>
      <c r="D11" s="46">
        <v>0.44</v>
      </c>
      <c r="E11" s="47">
        <v>-0.2548767783921917</v>
      </c>
      <c r="F11" s="46">
        <v>1.14</v>
      </c>
      <c r="G11" s="47">
        <v>-0.4252659018586212</v>
      </c>
      <c r="H11" s="47">
        <v>-0.4286115092389547</v>
      </c>
      <c r="I11" s="46">
        <v>722.0</v>
      </c>
      <c r="J11" s="47">
        <v>-0.47901486422283274</v>
      </c>
      <c r="K11" s="46">
        <v>0.0</v>
      </c>
      <c r="L11" s="47">
        <v>-0.4605082120931053</v>
      </c>
      <c r="M11" s="47">
        <v>-0.469761538157969</v>
      </c>
      <c r="N11" s="46">
        <v>7.86</v>
      </c>
      <c r="O11" s="47">
        <v>0.09110169941199268</v>
      </c>
      <c r="P11" s="46">
        <v>9.18</v>
      </c>
      <c r="Q11" s="47">
        <v>-1.2777140605898114</v>
      </c>
      <c r="R11" s="47">
        <v>-0.5933061805889094</v>
      </c>
      <c r="S11" s="46">
        <v>9098.16</v>
      </c>
      <c r="T11" s="47">
        <v>-0.8696327915493565</v>
      </c>
      <c r="U11" s="47">
        <v>-0.8696327915493565</v>
      </c>
      <c r="V11" s="46">
        <v>0.75</v>
      </c>
      <c r="W11" s="47">
        <v>0.41729120133625525</v>
      </c>
      <c r="X11" s="46">
        <v>0.11</v>
      </c>
      <c r="Y11" s="47">
        <v>-1.0057658782963594</v>
      </c>
      <c r="Z11" s="46">
        <v>0.82</v>
      </c>
      <c r="AA11" s="47">
        <v>2.001316185283736</v>
      </c>
      <c r="AB11" s="47">
        <v>0.4709471694412106</v>
      </c>
      <c r="AC11" s="46">
        <v>6.0</v>
      </c>
      <c r="AD11" s="47">
        <v>-0.290671047537221</v>
      </c>
      <c r="AE11" s="47">
        <v>-0.290671047537221</v>
      </c>
      <c r="AF11" s="46">
        <v>2.58</v>
      </c>
      <c r="AG11" s="47">
        <v>-0.8500096095528548</v>
      </c>
      <c r="AH11" s="46">
        <v>233.0</v>
      </c>
      <c r="AI11" s="47">
        <v>-0.46512469340993623</v>
      </c>
      <c r="AJ11" s="47">
        <v>-0.6575671514813954</v>
      </c>
      <c r="AK11" s="47">
        <v>-0.4169239398277389</v>
      </c>
    </row>
    <row r="12">
      <c r="A12" s="46" t="s">
        <v>47</v>
      </c>
      <c r="B12" s="46">
        <v>0.04</v>
      </c>
      <c r="C12" s="47">
        <v>-0.6134416720711046</v>
      </c>
      <c r="D12" s="46">
        <v>0.0</v>
      </c>
      <c r="E12" s="47">
        <v>-0.3358679549636151</v>
      </c>
      <c r="F12" s="46">
        <v>0.37</v>
      </c>
      <c r="G12" s="47">
        <v>-0.512587167040258</v>
      </c>
      <c r="H12" s="47">
        <v>-0.48729893135832586</v>
      </c>
      <c r="I12" s="46">
        <v>168.0</v>
      </c>
      <c r="J12" s="47">
        <v>-0.6321113213434607</v>
      </c>
      <c r="K12" s="46">
        <v>0.0</v>
      </c>
      <c r="L12" s="47">
        <v>-0.4605082120931053</v>
      </c>
      <c r="M12" s="47">
        <v>-0.546309766718283</v>
      </c>
      <c r="N12" s="46">
        <v>4.53</v>
      </c>
      <c r="O12" s="47">
        <v>-0.66105200069198</v>
      </c>
      <c r="P12" s="46">
        <v>16.93</v>
      </c>
      <c r="Q12" s="47">
        <v>0.3139518153592405</v>
      </c>
      <c r="R12" s="47">
        <v>-0.17355009266636975</v>
      </c>
      <c r="S12" s="46">
        <v>82953.39</v>
      </c>
      <c r="T12" s="47">
        <v>1.276598158153272</v>
      </c>
      <c r="U12" s="47">
        <v>1.276598158153272</v>
      </c>
      <c r="V12" s="46">
        <v>0.9</v>
      </c>
      <c r="W12" s="47">
        <v>0.8101385666109726</v>
      </c>
      <c r="X12" s="46">
        <v>0.8</v>
      </c>
      <c r="Y12" s="47">
        <v>1.0887365040713102</v>
      </c>
      <c r="Z12" s="46">
        <v>0.01</v>
      </c>
      <c r="AA12" s="47">
        <v>-1.1041744470530956</v>
      </c>
      <c r="AB12" s="47">
        <v>0.26490020787639573</v>
      </c>
      <c r="AC12" s="46">
        <v>0.0</v>
      </c>
      <c r="AD12" s="47">
        <v>-0.4748991762579949</v>
      </c>
      <c r="AE12" s="47">
        <v>-0.4748991762579949</v>
      </c>
      <c r="AF12" s="46">
        <v>9.66</v>
      </c>
      <c r="AG12" s="47">
        <v>0.049731450294779864</v>
      </c>
      <c r="AH12" s="46">
        <v>59.0</v>
      </c>
      <c r="AI12" s="47">
        <v>-0.5785591402236097</v>
      </c>
      <c r="AJ12" s="47">
        <v>-0.2644138449644149</v>
      </c>
      <c r="AK12" s="47">
        <v>-0.07145293787069894</v>
      </c>
    </row>
    <row r="13">
      <c r="A13" s="46" t="s">
        <v>48</v>
      </c>
      <c r="B13" s="46">
        <v>0.0</v>
      </c>
      <c r="C13" s="47">
        <v>-0.6237747715445089</v>
      </c>
      <c r="D13" s="46">
        <v>0.06</v>
      </c>
      <c r="E13" s="47">
        <v>-0.3248237036129665</v>
      </c>
      <c r="F13" s="46">
        <v>1.02</v>
      </c>
      <c r="G13" s="47">
        <v>-0.438874410718097</v>
      </c>
      <c r="H13" s="47">
        <v>-0.4624909619585242</v>
      </c>
      <c r="I13" s="46">
        <v>676.0</v>
      </c>
      <c r="J13" s="47">
        <v>-0.4917268444169643</v>
      </c>
      <c r="K13" s="46">
        <v>0.0</v>
      </c>
      <c r="L13" s="47">
        <v>-0.4605082120931053</v>
      </c>
      <c r="M13" s="47">
        <v>-0.4761175282550348</v>
      </c>
      <c r="N13" s="46">
        <v>22.5</v>
      </c>
      <c r="O13" s="47">
        <v>3.397867516085314</v>
      </c>
      <c r="P13" s="46">
        <v>14.16</v>
      </c>
      <c r="Q13" s="47">
        <v>-0.2549403751412593</v>
      </c>
      <c r="R13" s="47">
        <v>1.5714635704720272</v>
      </c>
      <c r="S13" s="46">
        <v>73301.27</v>
      </c>
      <c r="T13" s="47">
        <v>0.9961078167889066</v>
      </c>
      <c r="U13" s="47">
        <v>0.9961078167889066</v>
      </c>
      <c r="V13" s="46">
        <v>0.05</v>
      </c>
      <c r="W13" s="47">
        <v>-1.415996503279092</v>
      </c>
      <c r="X13" s="46">
        <v>0.04</v>
      </c>
      <c r="Y13" s="47">
        <v>-1.21825162723221</v>
      </c>
      <c r="Z13" s="46">
        <v>0.43</v>
      </c>
      <c r="AA13" s="47">
        <v>0.5060799548993355</v>
      </c>
      <c r="AB13" s="47">
        <v>-0.7093893918706554</v>
      </c>
      <c r="AC13" s="46">
        <v>0.0</v>
      </c>
      <c r="AD13" s="47">
        <v>-0.4748991762579949</v>
      </c>
      <c r="AE13" s="47">
        <v>-0.4748991762579949</v>
      </c>
      <c r="AF13" s="46">
        <v>25.19</v>
      </c>
      <c r="AG13" s="47">
        <v>2.0233160067119784</v>
      </c>
      <c r="AH13" s="46">
        <v>160.0</v>
      </c>
      <c r="AI13" s="47">
        <v>-0.5127150073030291</v>
      </c>
      <c r="AJ13" s="47">
        <v>0.7553004997044747</v>
      </c>
      <c r="AK13" s="47">
        <v>0.1940063334836659</v>
      </c>
    </row>
    <row r="14">
      <c r="A14" s="46" t="s">
        <v>49</v>
      </c>
      <c r="B14" s="46">
        <v>3.38</v>
      </c>
      <c r="C14" s="47">
        <v>0.24937213395815827</v>
      </c>
      <c r="D14" s="46">
        <v>1.05</v>
      </c>
      <c r="E14" s="47">
        <v>-0.1425935563272637</v>
      </c>
      <c r="F14" s="46">
        <v>4.84</v>
      </c>
      <c r="G14" s="47">
        <v>-0.005670212024781695</v>
      </c>
      <c r="H14" s="47">
        <v>0.03370278853537096</v>
      </c>
      <c r="I14" s="46">
        <v>2852.0</v>
      </c>
      <c r="J14" s="47">
        <v>0.10960508824456357</v>
      </c>
      <c r="K14" s="46">
        <v>28.0</v>
      </c>
      <c r="L14" s="47">
        <v>0.7633951548568676</v>
      </c>
      <c r="M14" s="47">
        <v>0.4365001215507156</v>
      </c>
      <c r="N14" s="46">
        <v>6.52</v>
      </c>
      <c r="O14" s="47">
        <v>-0.2115667564857022</v>
      </c>
      <c r="P14" s="46">
        <v>18.24</v>
      </c>
      <c r="Q14" s="47">
        <v>0.5829946924551445</v>
      </c>
      <c r="R14" s="47">
        <v>0.18571396798472112</v>
      </c>
      <c r="S14" s="46">
        <v>47466.47</v>
      </c>
      <c r="T14" s="47">
        <v>0.2453492403227921</v>
      </c>
      <c r="U14" s="47">
        <v>0.2453492403227921</v>
      </c>
      <c r="V14" s="46">
        <v>0.91</v>
      </c>
      <c r="W14" s="47">
        <v>0.8363283909626203</v>
      </c>
      <c r="X14" s="46">
        <v>0.74</v>
      </c>
      <c r="Y14" s="47">
        <v>0.9066058621262952</v>
      </c>
      <c r="Z14" s="46">
        <v>0.03</v>
      </c>
      <c r="AA14" s="47">
        <v>-1.027495666007742</v>
      </c>
      <c r="AB14" s="47">
        <v>0.2384795290270579</v>
      </c>
      <c r="AC14" s="46">
        <v>121.0</v>
      </c>
      <c r="AD14" s="47">
        <v>3.2403680862776114</v>
      </c>
      <c r="AE14" s="47">
        <v>3.2403680862776114</v>
      </c>
      <c r="AF14" s="46">
        <v>12.28</v>
      </c>
      <c r="AG14" s="47">
        <v>0.38268647526664457</v>
      </c>
      <c r="AH14" s="46">
        <v>886.0</v>
      </c>
      <c r="AI14" s="47">
        <v>-0.039419556804598424</v>
      </c>
      <c r="AJ14" s="47">
        <v>0.17163345923102308</v>
      </c>
      <c r="AK14" s="47">
        <v>0.5896367655490229</v>
      </c>
    </row>
    <row r="15">
      <c r="A15" s="46" t="s">
        <v>50</v>
      </c>
      <c r="B15" s="46">
        <v>13.0</v>
      </c>
      <c r="C15" s="47">
        <v>2.7344825573119036</v>
      </c>
      <c r="D15" s="46">
        <v>21.38</v>
      </c>
      <c r="E15" s="47">
        <v>3.599566942984188</v>
      </c>
      <c r="F15" s="46">
        <v>34.76</v>
      </c>
      <c r="G15" s="47">
        <v>3.387384663604536</v>
      </c>
      <c r="H15" s="47">
        <v>3.240478054633542</v>
      </c>
      <c r="I15" s="46">
        <v>14360.0</v>
      </c>
      <c r="J15" s="47">
        <v>3.289810915941651</v>
      </c>
      <c r="K15" s="46">
        <v>87.87</v>
      </c>
      <c r="L15" s="47">
        <v>3.380362818403113</v>
      </c>
      <c r="M15" s="47">
        <v>3.3350868671723823</v>
      </c>
      <c r="N15" s="46">
        <v>5.65</v>
      </c>
      <c r="O15" s="47">
        <v>-0.40807538083719036</v>
      </c>
      <c r="P15" s="46">
        <v>16.78</v>
      </c>
      <c r="Q15" s="47">
        <v>0.28314537905054943</v>
      </c>
      <c r="R15" s="47">
        <v>-0.062465000893320466</v>
      </c>
      <c r="S15" s="46">
        <v>94600.81</v>
      </c>
      <c r="T15" s="47">
        <v>1.6150718625637164</v>
      </c>
      <c r="U15" s="47">
        <v>1.6150718625637164</v>
      </c>
      <c r="V15" s="46">
        <v>0.91</v>
      </c>
      <c r="W15" s="47">
        <v>0.8363283909626203</v>
      </c>
      <c r="X15" s="46">
        <v>0.69</v>
      </c>
      <c r="Y15" s="47">
        <v>0.7548303271721162</v>
      </c>
      <c r="Z15" s="46">
        <v>0.07</v>
      </c>
      <c r="AA15" s="47">
        <v>-0.8741381039170341</v>
      </c>
      <c r="AB15" s="47">
        <v>0.23900687140590085</v>
      </c>
      <c r="AC15" s="46">
        <v>55.0</v>
      </c>
      <c r="AD15" s="47">
        <v>1.2138586703490988</v>
      </c>
      <c r="AE15" s="47">
        <v>1.2138586703490988</v>
      </c>
      <c r="AF15" s="46">
        <v>23.11</v>
      </c>
      <c r="AG15" s="47">
        <v>1.7589852998640858</v>
      </c>
      <c r="AH15" s="46">
        <v>6129.0</v>
      </c>
      <c r="AI15" s="47">
        <v>3.3786080560924705</v>
      </c>
      <c r="AJ15" s="47">
        <v>2.5687966779782783</v>
      </c>
      <c r="AK15" s="47">
        <v>1.76997887110465</v>
      </c>
    </row>
    <row r="16">
      <c r="A16" s="46" t="s">
        <v>51</v>
      </c>
      <c r="B16" s="46">
        <v>0.01</v>
      </c>
      <c r="C16" s="47">
        <v>-0.6211914966761579</v>
      </c>
      <c r="D16" s="46">
        <v>0.37</v>
      </c>
      <c r="E16" s="47">
        <v>-0.2677617383012818</v>
      </c>
      <c r="F16" s="46">
        <v>0.55</v>
      </c>
      <c r="G16" s="47">
        <v>-0.4921744037510442</v>
      </c>
      <c r="H16" s="47">
        <v>-0.4603758795761613</v>
      </c>
      <c r="I16" s="46">
        <v>1474.0</v>
      </c>
      <c r="J16" s="47">
        <v>-0.27120162278833415</v>
      </c>
      <c r="K16" s="46">
        <v>0.0</v>
      </c>
      <c r="L16" s="47">
        <v>-0.4605082120931053</v>
      </c>
      <c r="M16" s="47">
        <v>-0.36585491744071974</v>
      </c>
      <c r="N16" s="46">
        <v>7.11</v>
      </c>
      <c r="O16" s="47">
        <v>-0.07830228709791107</v>
      </c>
      <c r="P16" s="46">
        <v>12.68</v>
      </c>
      <c r="Q16" s="47">
        <v>-0.5588972133870138</v>
      </c>
      <c r="R16" s="47">
        <v>-0.31859975024246245</v>
      </c>
      <c r="S16" s="46">
        <v>22145.97</v>
      </c>
      <c r="T16" s="47">
        <v>-0.4904637923080101</v>
      </c>
      <c r="U16" s="47">
        <v>-0.4904637923080101</v>
      </c>
      <c r="V16" s="46">
        <v>0.91</v>
      </c>
      <c r="W16" s="47">
        <v>0.8363283909626203</v>
      </c>
      <c r="X16" s="46">
        <v>0.56</v>
      </c>
      <c r="Y16" s="47">
        <v>0.36021393629125126</v>
      </c>
      <c r="Z16" s="46">
        <v>0.65</v>
      </c>
      <c r="AA16" s="47">
        <v>1.3495465463982284</v>
      </c>
      <c r="AB16" s="47">
        <v>0.8486962912173667</v>
      </c>
      <c r="AC16" s="46">
        <v>3.0</v>
      </c>
      <c r="AD16" s="47">
        <v>-0.38278511189760794</v>
      </c>
      <c r="AE16" s="47">
        <v>-0.38278511189760794</v>
      </c>
      <c r="AF16" s="46">
        <v>5.36</v>
      </c>
      <c r="AG16" s="47">
        <v>-0.4967214532849982</v>
      </c>
      <c r="AH16" s="46">
        <v>116.0</v>
      </c>
      <c r="AI16" s="47">
        <v>-0.5413995800605098</v>
      </c>
      <c r="AJ16" s="47">
        <v>-0.519060516672754</v>
      </c>
      <c r="AK16" s="47">
        <v>-0.25343207802594714</v>
      </c>
    </row>
    <row r="17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</row>
    <row r="18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</row>
    <row r="19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</row>
    <row r="20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</row>
    <row r="2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</row>
    <row r="2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</row>
    <row r="24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</row>
    <row r="27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</row>
    <row r="28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</row>
    <row r="29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</row>
    <row r="30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</row>
    <row r="3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</row>
    <row r="3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</row>
    <row r="33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</row>
    <row r="34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</row>
    <row r="3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</row>
    <row r="37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  <row r="38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</row>
    <row r="39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</row>
    <row r="40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</row>
    <row r="4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</row>
    <row r="4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</row>
    <row r="43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</row>
    <row r="44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</row>
    <row r="4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</row>
    <row r="46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</row>
    <row r="47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</row>
    <row r="48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</row>
    <row r="49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</row>
    <row r="50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</row>
    <row r="5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</row>
    <row r="52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</row>
    <row r="53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</row>
    <row r="54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</row>
    <row r="5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</row>
    <row r="56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</row>
    <row r="57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</row>
    <row r="58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</row>
    <row r="59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</row>
    <row r="60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</row>
    <row r="6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</row>
    <row r="6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</row>
    <row r="63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</row>
    <row r="64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</row>
    <row r="6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</row>
    <row r="66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</row>
    <row r="67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</row>
    <row r="68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</row>
    <row r="69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</row>
    <row r="70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</row>
    <row r="7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</row>
    <row r="7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</row>
    <row r="7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</row>
    <row r="74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</row>
    <row r="7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</row>
    <row r="76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</row>
    <row r="77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</row>
    <row r="78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</row>
    <row r="79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</row>
    <row r="80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</row>
    <row r="8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</row>
    <row r="8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</row>
    <row r="8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</row>
    <row r="84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</row>
    <row r="8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</row>
    <row r="86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</row>
    <row r="87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</row>
    <row r="88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</row>
    <row r="89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</row>
    <row r="90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</row>
    <row r="9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</row>
    <row r="9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</row>
    <row r="93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</row>
    <row r="94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</row>
    <row r="9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</row>
    <row r="96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</row>
    <row r="97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</row>
    <row r="98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</row>
    <row r="99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</row>
    <row r="100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</row>
    <row r="10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</row>
    <row r="10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</row>
    <row r="103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</row>
    <row r="104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</row>
    <row r="10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</row>
    <row r="106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</row>
    <row r="107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</row>
    <row r="108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</row>
    <row r="109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</row>
    <row r="110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</row>
    <row r="11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</row>
    <row r="11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</row>
    <row r="113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</row>
    <row r="114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</row>
    <row r="11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</row>
    <row r="116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</row>
    <row r="117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</row>
    <row r="118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</row>
    <row r="119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</row>
    <row r="120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</row>
    <row r="12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</row>
    <row r="12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</row>
    <row r="123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</row>
    <row r="124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</row>
    <row r="1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</row>
    <row r="126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</row>
    <row r="127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</row>
    <row r="128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</row>
    <row r="129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</row>
    <row r="130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</row>
    <row r="13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</row>
    <row r="13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</row>
    <row r="133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</row>
    <row r="134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</row>
    <row r="13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</row>
    <row r="136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</row>
    <row r="137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</row>
    <row r="138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</row>
    <row r="139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</row>
    <row r="140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</row>
    <row r="14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</row>
    <row r="142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</row>
    <row r="143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</row>
    <row r="144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</row>
    <row r="14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</row>
    <row r="146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</row>
    <row r="147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</row>
    <row r="148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</row>
    <row r="149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</row>
    <row r="150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</row>
    <row r="15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</row>
    <row r="152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</row>
    <row r="153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</row>
    <row r="154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</row>
    <row r="15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</row>
    <row r="156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</row>
    <row r="157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</row>
    <row r="158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</row>
    <row r="159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</row>
    <row r="160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</row>
    <row r="16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</row>
    <row r="162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</row>
    <row r="163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</row>
    <row r="164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</row>
    <row r="16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</row>
    <row r="166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</row>
    <row r="167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</row>
    <row r="168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</row>
    <row r="169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</row>
    <row r="170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</row>
    <row r="17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</row>
    <row r="172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</row>
    <row r="173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</row>
    <row r="174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</row>
    <row r="17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</row>
    <row r="176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</row>
    <row r="177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</row>
    <row r="178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</row>
    <row r="179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</row>
    <row r="180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</row>
    <row r="18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</row>
    <row r="18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</row>
    <row r="183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</row>
    <row r="184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</row>
    <row r="18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</row>
    <row r="186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</row>
    <row r="187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</row>
    <row r="188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</row>
    <row r="189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</row>
    <row r="190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</row>
    <row r="19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</row>
    <row r="192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</row>
    <row r="193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</row>
    <row r="194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</row>
    <row r="19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</row>
    <row r="196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</row>
    <row r="197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</row>
    <row r="198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</row>
    <row r="199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</row>
    <row r="200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</row>
    <row r="20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</row>
    <row r="20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</row>
    <row r="203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</row>
    <row r="204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</row>
    <row r="20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</row>
    <row r="206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</row>
    <row r="207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</row>
    <row r="208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</row>
    <row r="209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</row>
    <row r="210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</row>
    <row r="21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</row>
    <row r="212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</row>
    <row r="213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</row>
    <row r="214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</row>
    <row r="21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</row>
    <row r="216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</row>
    <row r="217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</row>
    <row r="218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</row>
    <row r="219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</row>
    <row r="220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</row>
    <row r="22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</row>
    <row r="222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</row>
    <row r="223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</row>
    <row r="224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</row>
    <row r="2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</row>
    <row r="226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</row>
    <row r="227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</row>
    <row r="228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</row>
    <row r="229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</row>
    <row r="230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</row>
    <row r="23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</row>
    <row r="232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</row>
    <row r="233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</row>
    <row r="234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</row>
    <row r="23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</row>
    <row r="236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</row>
    <row r="237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</row>
    <row r="238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</row>
    <row r="239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</row>
    <row r="240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</row>
    <row r="24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</row>
    <row r="24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</row>
    <row r="243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</row>
    <row r="244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</row>
    <row r="24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</row>
    <row r="246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</row>
    <row r="247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</row>
    <row r="248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</row>
    <row r="249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</row>
    <row r="250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</row>
    <row r="25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</row>
    <row r="252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</row>
    <row r="253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</row>
    <row r="254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</row>
    <row r="25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</row>
    <row r="256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</row>
    <row r="257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</row>
    <row r="258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</row>
    <row r="259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</row>
    <row r="260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</row>
    <row r="26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</row>
    <row r="262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</row>
    <row r="263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</row>
    <row r="264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</row>
    <row r="26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</row>
    <row r="266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</row>
    <row r="267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</row>
    <row r="268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</row>
    <row r="269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</row>
    <row r="270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</row>
    <row r="27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</row>
    <row r="272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</row>
    <row r="273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</row>
    <row r="274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</row>
    <row r="27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</row>
    <row r="276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</row>
    <row r="277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</row>
    <row r="278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</row>
    <row r="279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</row>
    <row r="280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</row>
    <row r="28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</row>
    <row r="282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</row>
    <row r="283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</row>
    <row r="284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</row>
    <row r="285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</row>
    <row r="286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</row>
    <row r="287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</row>
    <row r="288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</row>
    <row r="289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</row>
    <row r="290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</row>
    <row r="29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</row>
    <row r="292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</row>
    <row r="293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</row>
    <row r="294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</row>
    <row r="295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</row>
    <row r="296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</row>
    <row r="297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</row>
    <row r="298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</row>
    <row r="299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</row>
    <row r="300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</row>
    <row r="30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</row>
    <row r="302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</row>
    <row r="303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</row>
    <row r="304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</row>
    <row r="305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</row>
    <row r="306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</row>
    <row r="307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</row>
    <row r="308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</row>
    <row r="309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</row>
    <row r="310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</row>
    <row r="31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</row>
    <row r="312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</row>
    <row r="313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</row>
    <row r="314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</row>
    <row r="315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</row>
    <row r="316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</row>
    <row r="317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</row>
    <row r="318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</row>
    <row r="319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</row>
    <row r="320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</row>
    <row r="32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</row>
    <row r="322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</row>
    <row r="323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</row>
    <row r="324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</row>
    <row r="325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</row>
    <row r="326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</row>
    <row r="327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</row>
    <row r="328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</row>
    <row r="329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</row>
    <row r="330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</row>
    <row r="33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</row>
    <row r="332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</row>
    <row r="333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</row>
    <row r="334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</row>
    <row r="335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</row>
    <row r="336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</row>
    <row r="337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</row>
    <row r="338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</row>
    <row r="339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</row>
    <row r="340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</row>
    <row r="34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</row>
    <row r="342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</row>
    <row r="343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</row>
    <row r="344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</row>
    <row r="34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</row>
    <row r="346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</row>
    <row r="347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</row>
    <row r="348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</row>
    <row r="349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</row>
    <row r="350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</row>
    <row r="35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</row>
    <row r="352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</row>
    <row r="353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</row>
    <row r="354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</row>
    <row r="355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</row>
    <row r="356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</row>
    <row r="357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</row>
    <row r="358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</row>
    <row r="359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</row>
    <row r="360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</row>
    <row r="36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</row>
    <row r="362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</row>
    <row r="363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</row>
    <row r="364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</row>
    <row r="365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</row>
    <row r="366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</row>
    <row r="367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</row>
    <row r="368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</row>
    <row r="369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</row>
    <row r="370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</row>
    <row r="37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</row>
    <row r="372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</row>
    <row r="373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</row>
    <row r="374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</row>
    <row r="375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</row>
    <row r="376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</row>
    <row r="377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</row>
    <row r="378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</row>
    <row r="379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</row>
    <row r="380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</row>
    <row r="38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</row>
    <row r="382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</row>
    <row r="383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</row>
    <row r="384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</row>
    <row r="385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</row>
    <row r="386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</row>
    <row r="387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</row>
    <row r="388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</row>
    <row r="389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</row>
    <row r="390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</row>
    <row r="39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</row>
    <row r="392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</row>
    <row r="393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</row>
    <row r="394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</row>
    <row r="395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</row>
    <row r="396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</row>
    <row r="397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</row>
    <row r="398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</row>
    <row r="399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</row>
    <row r="400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</row>
    <row r="40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</row>
    <row r="402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</row>
    <row r="403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</row>
    <row r="404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</row>
    <row r="405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</row>
    <row r="406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</row>
    <row r="407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</row>
    <row r="408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</row>
    <row r="409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</row>
    <row r="410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</row>
    <row r="41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</row>
    <row r="412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</row>
    <row r="413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</row>
    <row r="414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</row>
    <row r="415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</row>
    <row r="416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</row>
    <row r="417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</row>
    <row r="418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</row>
    <row r="419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</row>
    <row r="420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</row>
    <row r="42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</row>
    <row r="422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</row>
    <row r="423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</row>
    <row r="424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</row>
    <row r="425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</row>
    <row r="426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</row>
    <row r="427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</row>
    <row r="428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</row>
    <row r="429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</row>
    <row r="430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</row>
    <row r="43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</row>
    <row r="432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</row>
    <row r="433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</row>
    <row r="434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</row>
    <row r="435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</row>
    <row r="436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</row>
    <row r="437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</row>
    <row r="438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</row>
    <row r="439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</row>
    <row r="440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</row>
    <row r="44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</row>
    <row r="442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</row>
    <row r="443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</row>
    <row r="444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</row>
    <row r="445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</row>
    <row r="446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</row>
    <row r="447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</row>
    <row r="448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</row>
    <row r="449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</row>
    <row r="450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</row>
    <row r="45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</row>
    <row r="452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</row>
    <row r="453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</row>
    <row r="454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</row>
    <row r="455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</row>
    <row r="456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</row>
    <row r="457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</row>
    <row r="458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</row>
    <row r="459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</row>
    <row r="460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</row>
    <row r="46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</row>
    <row r="462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</row>
    <row r="463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</row>
    <row r="464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</row>
    <row r="465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</row>
    <row r="466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</row>
    <row r="467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</row>
    <row r="468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</row>
    <row r="469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</row>
    <row r="470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</row>
    <row r="47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</row>
    <row r="472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</row>
    <row r="473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</row>
    <row r="474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</row>
    <row r="475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</row>
    <row r="476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</row>
    <row r="477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</row>
    <row r="478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</row>
    <row r="479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</row>
    <row r="480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</row>
    <row r="48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</row>
    <row r="482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</row>
    <row r="483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</row>
    <row r="484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</row>
    <row r="485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</row>
    <row r="486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</row>
    <row r="487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</row>
    <row r="488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</row>
    <row r="489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</row>
    <row r="490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</row>
    <row r="49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</row>
    <row r="492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</row>
    <row r="493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</row>
    <row r="494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</row>
    <row r="495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</row>
    <row r="496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</row>
    <row r="497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</row>
    <row r="498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</row>
    <row r="499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</row>
    <row r="500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</row>
    <row r="50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</row>
    <row r="502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</row>
    <row r="503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</row>
    <row r="504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</row>
    <row r="505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</row>
    <row r="506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</row>
    <row r="507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</row>
    <row r="508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</row>
    <row r="509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</row>
    <row r="510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</row>
    <row r="51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</row>
    <row r="512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</row>
    <row r="513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</row>
    <row r="514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</row>
    <row r="515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</row>
    <row r="516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</row>
    <row r="517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</row>
    <row r="518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</row>
    <row r="519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</row>
    <row r="520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</row>
    <row r="52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</row>
    <row r="522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</row>
    <row r="523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</row>
    <row r="524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</row>
    <row r="525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</row>
    <row r="526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</row>
    <row r="527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</row>
    <row r="528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</row>
    <row r="529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</row>
    <row r="530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</row>
    <row r="53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</row>
    <row r="532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</row>
    <row r="533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</row>
    <row r="534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</row>
    <row r="535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</row>
    <row r="536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</row>
    <row r="537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</row>
    <row r="538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</row>
    <row r="539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</row>
    <row r="540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</row>
    <row r="54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</row>
    <row r="542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</row>
    <row r="543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</row>
    <row r="544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</row>
    <row r="545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</row>
    <row r="546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</row>
    <row r="547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</row>
    <row r="548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</row>
    <row r="549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</row>
    <row r="550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</row>
    <row r="55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</row>
    <row r="552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</row>
    <row r="553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</row>
    <row r="554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</row>
    <row r="555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</row>
    <row r="556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</row>
    <row r="557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</row>
    <row r="558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</row>
    <row r="559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</row>
    <row r="560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</row>
    <row r="56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</row>
    <row r="562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</row>
    <row r="563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</row>
    <row r="564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</row>
    <row r="565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</row>
    <row r="566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</row>
    <row r="567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</row>
    <row r="568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</row>
    <row r="569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</row>
    <row r="570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</row>
    <row r="57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</row>
    <row r="572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</row>
    <row r="573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</row>
    <row r="574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</row>
    <row r="575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</row>
    <row r="576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</row>
    <row r="577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</row>
    <row r="578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</row>
    <row r="579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</row>
    <row r="580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</row>
    <row r="58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</row>
    <row r="582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</row>
    <row r="583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</row>
    <row r="584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</row>
    <row r="585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</row>
    <row r="586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</row>
    <row r="587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</row>
    <row r="588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</row>
    <row r="589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</row>
    <row r="590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</row>
    <row r="59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</row>
    <row r="592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</row>
    <row r="593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</row>
    <row r="594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</row>
    <row r="595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</row>
    <row r="596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</row>
    <row r="597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</row>
    <row r="598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</row>
    <row r="599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</row>
    <row r="600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</row>
    <row r="60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</row>
    <row r="602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</row>
    <row r="603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</row>
    <row r="604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</row>
    <row r="605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</row>
    <row r="606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</row>
    <row r="607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</row>
    <row r="608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</row>
    <row r="609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</row>
    <row r="610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</row>
    <row r="61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</row>
    <row r="612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</row>
    <row r="613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</row>
    <row r="614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</row>
    <row r="615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</row>
    <row r="616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</row>
    <row r="617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</row>
    <row r="618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</row>
    <row r="619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</row>
    <row r="620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</row>
    <row r="62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</row>
    <row r="622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</row>
    <row r="623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</row>
    <row r="624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</row>
    <row r="625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</row>
    <row r="626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</row>
    <row r="627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</row>
    <row r="628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</row>
    <row r="629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</row>
    <row r="630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</row>
    <row r="63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</row>
    <row r="632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</row>
    <row r="633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</row>
    <row r="634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</row>
    <row r="635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</row>
    <row r="636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</row>
    <row r="637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</row>
    <row r="638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</row>
    <row r="639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</row>
    <row r="640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</row>
    <row r="64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</row>
    <row r="642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</row>
    <row r="643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</row>
    <row r="644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</row>
    <row r="645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</row>
    <row r="646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</row>
    <row r="647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</row>
    <row r="648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</row>
    <row r="649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</row>
    <row r="650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</row>
    <row r="65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</row>
    <row r="652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</row>
    <row r="653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</row>
    <row r="654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</row>
    <row r="655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</row>
    <row r="656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</row>
    <row r="657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</row>
    <row r="658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</row>
    <row r="659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</row>
    <row r="660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</row>
    <row r="66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</row>
    <row r="662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</row>
    <row r="663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</row>
    <row r="664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</row>
    <row r="665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</row>
    <row r="666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</row>
    <row r="667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</row>
    <row r="668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</row>
    <row r="669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</row>
    <row r="670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</row>
    <row r="67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</row>
    <row r="672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</row>
    <row r="673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</row>
    <row r="674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</row>
    <row r="675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</row>
    <row r="676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</row>
    <row r="677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</row>
    <row r="678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</row>
    <row r="679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</row>
    <row r="680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</row>
    <row r="68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</row>
    <row r="682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</row>
    <row r="683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</row>
    <row r="684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</row>
    <row r="685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</row>
    <row r="686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</row>
    <row r="687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</row>
    <row r="688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</row>
    <row r="689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</row>
    <row r="690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</row>
    <row r="69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</row>
    <row r="692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</row>
    <row r="693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</row>
    <row r="694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</row>
    <row r="695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</row>
    <row r="696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</row>
    <row r="697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</row>
    <row r="698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</row>
    <row r="699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</row>
    <row r="700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</row>
    <row r="70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</row>
    <row r="702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</row>
    <row r="703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</row>
    <row r="704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</row>
    <row r="705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</row>
    <row r="706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</row>
    <row r="707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</row>
    <row r="708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</row>
    <row r="709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</row>
    <row r="710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</row>
    <row r="71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</row>
    <row r="712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</row>
    <row r="713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</row>
    <row r="714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</row>
    <row r="715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</row>
    <row r="716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</row>
    <row r="717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</row>
    <row r="718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</row>
    <row r="719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</row>
    <row r="720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</row>
    <row r="72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</row>
    <row r="722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</row>
    <row r="723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</row>
    <row r="724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</row>
    <row r="725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</row>
    <row r="726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</row>
    <row r="727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</row>
    <row r="728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</row>
    <row r="729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</row>
    <row r="730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</row>
    <row r="73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</row>
    <row r="732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</row>
    <row r="733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</row>
    <row r="734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</row>
    <row r="735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</row>
    <row r="736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</row>
    <row r="737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</row>
    <row r="738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</row>
    <row r="739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</row>
    <row r="740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</row>
    <row r="74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</row>
    <row r="742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</row>
    <row r="743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</row>
    <row r="744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</row>
    <row r="745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</row>
    <row r="746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</row>
    <row r="747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</row>
    <row r="748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</row>
    <row r="749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</row>
    <row r="750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</row>
    <row r="75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</row>
    <row r="752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</row>
    <row r="753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</row>
    <row r="754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</row>
    <row r="755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</row>
    <row r="756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</row>
    <row r="757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</row>
    <row r="758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</row>
    <row r="759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</row>
    <row r="760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</row>
    <row r="76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</row>
    <row r="762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</row>
    <row r="763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</row>
    <row r="764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</row>
    <row r="765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</row>
    <row r="766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</row>
    <row r="767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</row>
    <row r="768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</row>
    <row r="769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</row>
    <row r="770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</row>
    <row r="77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</row>
    <row r="772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</row>
    <row r="773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</row>
    <row r="774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</row>
    <row r="775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</row>
    <row r="776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</row>
    <row r="777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</row>
    <row r="778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</row>
    <row r="779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</row>
    <row r="780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</row>
    <row r="78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</row>
    <row r="782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</row>
    <row r="783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</row>
    <row r="784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</row>
    <row r="785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</row>
    <row r="786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</row>
    <row r="787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</row>
    <row r="788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</row>
    <row r="789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</row>
    <row r="790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</row>
    <row r="79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</row>
    <row r="792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</row>
    <row r="793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</row>
    <row r="794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</row>
    <row r="795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</row>
    <row r="796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</row>
    <row r="797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</row>
    <row r="798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</row>
    <row r="799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</row>
    <row r="800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</row>
    <row r="80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</row>
    <row r="802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</row>
    <row r="803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</row>
    <row r="804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</row>
    <row r="805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</row>
    <row r="806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</row>
    <row r="807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</row>
    <row r="808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</row>
    <row r="809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</row>
    <row r="810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</row>
    <row r="81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</row>
    <row r="812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</row>
    <row r="813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</row>
    <row r="814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</row>
    <row r="815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</row>
    <row r="816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</row>
    <row r="817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</row>
    <row r="818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</row>
    <row r="819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</row>
    <row r="820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</row>
    <row r="82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</row>
    <row r="822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</row>
    <row r="823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</row>
    <row r="824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</row>
    <row r="825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</row>
    <row r="826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</row>
    <row r="827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</row>
    <row r="828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</row>
    <row r="829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</row>
    <row r="830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</row>
    <row r="83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</row>
    <row r="832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</row>
    <row r="833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</row>
    <row r="834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</row>
    <row r="835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</row>
    <row r="836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</row>
    <row r="837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</row>
    <row r="838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</row>
    <row r="839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</row>
    <row r="840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</row>
    <row r="84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</row>
    <row r="842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</row>
    <row r="843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</row>
    <row r="844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</row>
    <row r="845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</row>
    <row r="846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</row>
    <row r="847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</row>
    <row r="848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</row>
    <row r="849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</row>
    <row r="850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</row>
    <row r="85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</row>
    <row r="852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</row>
    <row r="853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</row>
    <row r="854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</row>
    <row r="855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</row>
    <row r="856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</row>
    <row r="857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</row>
    <row r="858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</row>
    <row r="859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</row>
    <row r="860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</row>
    <row r="86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</row>
    <row r="862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</row>
    <row r="863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</row>
    <row r="864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</row>
    <row r="865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</row>
    <row r="866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</row>
    <row r="867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</row>
    <row r="868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</row>
    <row r="869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</row>
    <row r="870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</row>
    <row r="87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</row>
    <row r="872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</row>
    <row r="873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</row>
    <row r="874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</row>
    <row r="875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</row>
    <row r="876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</row>
    <row r="877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</row>
    <row r="878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</row>
    <row r="879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</row>
    <row r="880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</row>
    <row r="88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</row>
    <row r="882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</row>
    <row r="883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</row>
    <row r="884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</row>
    <row r="885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</row>
    <row r="886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</row>
    <row r="887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</row>
    <row r="888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</row>
    <row r="889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</row>
    <row r="890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</row>
    <row r="89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</row>
    <row r="892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</row>
    <row r="893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</row>
    <row r="894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</row>
    <row r="895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</row>
    <row r="896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</row>
    <row r="897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</row>
    <row r="898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</row>
    <row r="899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</row>
    <row r="900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</row>
    <row r="90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</row>
    <row r="902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</row>
    <row r="903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</row>
    <row r="904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</row>
    <row r="905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</row>
    <row r="906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</row>
    <row r="907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</row>
    <row r="908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</row>
    <row r="909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</row>
    <row r="910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</row>
    <row r="91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</row>
    <row r="912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</row>
    <row r="913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</row>
    <row r="914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</row>
    <row r="915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</row>
    <row r="916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</row>
    <row r="917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</row>
    <row r="918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</row>
    <row r="919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</row>
    <row r="920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</row>
    <row r="92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</row>
    <row r="922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</row>
    <row r="923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</row>
    <row r="924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</row>
    <row r="925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</row>
    <row r="926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</row>
    <row r="927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</row>
    <row r="928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</row>
    <row r="929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</row>
    <row r="930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</row>
    <row r="93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</row>
    <row r="932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</row>
    <row r="933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</row>
    <row r="934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</row>
    <row r="935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</row>
    <row r="936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</row>
    <row r="937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</row>
    <row r="938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</row>
    <row r="939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</row>
    <row r="940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</row>
    <row r="94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</row>
    <row r="942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</row>
    <row r="943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</row>
    <row r="944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</row>
    <row r="945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</row>
    <row r="946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</row>
    <row r="947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</row>
    <row r="948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</row>
    <row r="949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</row>
    <row r="950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</row>
    <row r="95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</row>
    <row r="952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</row>
    <row r="953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</row>
    <row r="954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</row>
    <row r="955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</row>
    <row r="956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</row>
    <row r="957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</row>
    <row r="958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</row>
    <row r="959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</row>
    <row r="960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</row>
    <row r="96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</row>
    <row r="962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</row>
    <row r="963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</row>
    <row r="964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</row>
    <row r="965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</row>
    <row r="966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</row>
    <row r="967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</row>
    <row r="968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</row>
    <row r="969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</row>
    <row r="970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</row>
    <row r="97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</row>
    <row r="972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</row>
    <row r="973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</row>
    <row r="974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</row>
    <row r="975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</row>
    <row r="976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</row>
    <row r="977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</row>
    <row r="978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</row>
    <row r="979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</row>
    <row r="980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</row>
    <row r="98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</row>
    <row r="982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</row>
    <row r="983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</row>
    <row r="984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</row>
    <row r="985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</row>
    <row r="986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</row>
    <row r="987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</row>
    <row r="988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</row>
    <row r="989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</row>
    <row r="990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</row>
    <row r="99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</row>
    <row r="992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</row>
    <row r="993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</row>
    <row r="994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</row>
    <row r="995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</row>
    <row r="996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</row>
    <row r="997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</row>
    <row r="998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</row>
    <row r="999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</row>
    <row r="1000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</row>
  </sheetData>
  <drawing r:id="rId1"/>
</worksheet>
</file>